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Учебн. отдел\Downloads\"/>
    </mc:Choice>
  </mc:AlternateContent>
  <xr:revisionPtr revIDLastSave="0" documentId="13_ncr:1_{5A933E9E-1F20-42B4-B44A-6707853D8A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 план навчального процесу" sheetId="2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8" i="27" l="1"/>
  <c r="H202" i="27"/>
  <c r="H201" i="27"/>
  <c r="H200" i="27"/>
  <c r="I245" i="27"/>
  <c r="I244" i="27"/>
  <c r="J122" i="27"/>
  <c r="I122" i="27"/>
  <c r="N122" i="27" s="1"/>
  <c r="I19" i="27"/>
  <c r="H19" i="27" s="1"/>
  <c r="G19" i="27" s="1"/>
  <c r="I18" i="27"/>
  <c r="H18" i="27" s="1"/>
  <c r="G18" i="27" s="1"/>
  <c r="I17" i="27"/>
  <c r="H17" i="27"/>
  <c r="G17" i="27" s="1"/>
  <c r="I16" i="27"/>
  <c r="H16" i="27" s="1"/>
  <c r="G16" i="27" s="1"/>
  <c r="I15" i="27"/>
  <c r="H15" i="27" s="1"/>
  <c r="G15" i="27" s="1"/>
  <c r="I246" i="27" l="1"/>
  <c r="I243" i="27"/>
  <c r="I241" i="27"/>
  <c r="I239" i="27"/>
  <c r="H237" i="27"/>
  <c r="I236" i="27"/>
  <c r="I237" i="27" s="1"/>
  <c r="I206" i="27"/>
  <c r="H206" i="27" s="1"/>
  <c r="G206" i="27" s="1"/>
  <c r="I205" i="27"/>
  <c r="H205" i="27" s="1"/>
  <c r="G205" i="27" s="1"/>
  <c r="H203" i="27"/>
  <c r="M196" i="27"/>
  <c r="H196" i="27"/>
  <c r="H194" i="27"/>
  <c r="H193" i="27"/>
  <c r="Q188" i="27"/>
  <c r="P188" i="27"/>
  <c r="O188" i="27"/>
  <c r="N188" i="27"/>
  <c r="M188" i="27"/>
  <c r="L188" i="27"/>
  <c r="K188" i="27"/>
  <c r="J188" i="27"/>
  <c r="I188" i="27"/>
  <c r="H188" i="27"/>
  <c r="G188" i="27"/>
  <c r="O184" i="27"/>
  <c r="M184" i="27"/>
  <c r="M197" i="27" s="1"/>
  <c r="L184" i="27"/>
  <c r="K184" i="27"/>
  <c r="J184" i="27"/>
  <c r="I184" i="27"/>
  <c r="H184" i="27"/>
  <c r="H197" i="27" s="1"/>
  <c r="G184" i="27"/>
  <c r="G197" i="27" s="1"/>
  <c r="N236" i="27" l="1"/>
  <c r="N237" i="27" s="1"/>
  <c r="H39" i="27"/>
  <c r="I146" i="27"/>
  <c r="I145" i="27"/>
  <c r="I143" i="27"/>
  <c r="I140" i="27"/>
  <c r="I138" i="27"/>
  <c r="H136" i="27"/>
  <c r="I135" i="27"/>
  <c r="N135" i="27" s="1"/>
  <c r="I134" i="27"/>
  <c r="M132" i="27"/>
  <c r="L132" i="27"/>
  <c r="K132" i="27"/>
  <c r="H132" i="27"/>
  <c r="M128" i="27"/>
  <c r="L128" i="27"/>
  <c r="K128" i="27"/>
  <c r="H128" i="27"/>
  <c r="J128" i="27"/>
  <c r="J121" i="27"/>
  <c r="I121" i="27"/>
  <c r="J120" i="27"/>
  <c r="I120" i="27"/>
  <c r="J119" i="27"/>
  <c r="I119" i="27"/>
  <c r="J118" i="27"/>
  <c r="I118" i="27"/>
  <c r="N121" i="27" l="1"/>
  <c r="N118" i="27"/>
  <c r="J132" i="27"/>
  <c r="I132" i="27"/>
  <c r="I136" i="27"/>
  <c r="N119" i="27"/>
  <c r="N134" i="27"/>
  <c r="N136" i="27" s="1"/>
  <c r="N120" i="27"/>
  <c r="I128" i="27"/>
  <c r="N128" i="27" l="1"/>
  <c r="N132" i="27"/>
  <c r="H91" i="27" l="1"/>
  <c r="H97" i="27"/>
  <c r="I55" i="27"/>
  <c r="H55" i="27" s="1"/>
  <c r="G55" i="27" s="1"/>
  <c r="I50" i="27"/>
  <c r="H50" i="27" s="1"/>
  <c r="G50" i="27" s="1"/>
  <c r="I51" i="27"/>
  <c r="H51" i="27" s="1"/>
  <c r="G51" i="27" s="1"/>
  <c r="I52" i="27"/>
  <c r="H52" i="27" s="1"/>
  <c r="G52" i="27" s="1"/>
  <c r="I53" i="27"/>
  <c r="H53" i="27" s="1"/>
  <c r="G53" i="27" s="1"/>
  <c r="I54" i="27"/>
  <c r="H54" i="27" s="1"/>
  <c r="G54" i="27" s="1"/>
  <c r="I49" i="27"/>
  <c r="H49" i="27" s="1"/>
  <c r="G49" i="27" s="1"/>
  <c r="Q90" i="27"/>
  <c r="P90" i="27"/>
  <c r="O90" i="27"/>
  <c r="N90" i="27"/>
  <c r="M90" i="27"/>
  <c r="L90" i="27"/>
  <c r="K90" i="27"/>
  <c r="J90" i="27"/>
  <c r="I90" i="27"/>
  <c r="H90" i="27"/>
  <c r="G90" i="27"/>
  <c r="H94" i="27"/>
  <c r="H47" i="27"/>
  <c r="G89" i="27"/>
  <c r="Q80" i="27"/>
  <c r="P80" i="27"/>
  <c r="O80" i="27"/>
  <c r="N80" i="27"/>
  <c r="L80" i="27"/>
  <c r="K80" i="27"/>
  <c r="J80" i="27"/>
  <c r="O76" i="27"/>
  <c r="L76" i="27"/>
  <c r="K76" i="27"/>
  <c r="J76" i="27"/>
  <c r="M76" i="27"/>
  <c r="I76" i="27"/>
  <c r="G45" i="27"/>
  <c r="H45" i="27" s="1"/>
  <c r="H44" i="27"/>
  <c r="H42" i="27"/>
  <c r="M80" i="27" l="1"/>
  <c r="I80" i="27"/>
  <c r="G80" i="27"/>
  <c r="G30" i="27"/>
  <c r="G35" i="27"/>
  <c r="I35" i="27"/>
  <c r="J35" i="27"/>
  <c r="K35" i="27"/>
  <c r="L35" i="27"/>
  <c r="M35" i="27"/>
  <c r="H35" i="27"/>
  <c r="G37" i="27"/>
  <c r="J27" i="27"/>
  <c r="K27" i="27"/>
  <c r="L27" i="27"/>
  <c r="N27" i="27"/>
  <c r="N47" i="27" s="1"/>
  <c r="O27" i="27"/>
  <c r="O47" i="27" s="1"/>
  <c r="P27" i="27"/>
  <c r="P47" i="27" s="1"/>
  <c r="Q27" i="27"/>
  <c r="Q47" i="27" s="1"/>
  <c r="R27" i="27"/>
  <c r="S27" i="27"/>
  <c r="T27" i="27"/>
  <c r="U27" i="27"/>
  <c r="H76" i="27" l="1"/>
  <c r="G76" i="27"/>
  <c r="P39" i="27"/>
  <c r="S39" i="27"/>
  <c r="S47" i="27"/>
  <c r="U39" i="27"/>
  <c r="U47" i="27"/>
  <c r="T39" i="27"/>
  <c r="T47" i="27"/>
  <c r="Q39" i="27"/>
  <c r="R39" i="27"/>
  <c r="R47" i="27"/>
  <c r="H80" i="27"/>
  <c r="I27" i="27"/>
  <c r="M27" i="27"/>
  <c r="H27" i="27" l="1"/>
  <c r="G27" i="27"/>
</calcChain>
</file>

<file path=xl/sharedStrings.xml><?xml version="1.0" encoding="utf-8"?>
<sst xmlns="http://schemas.openxmlformats.org/spreadsheetml/2006/main" count="359" uniqueCount="126">
  <si>
    <t>Всього</t>
  </si>
  <si>
    <t>Семестровий контроль</t>
  </si>
  <si>
    <t>Курсові роботи</t>
  </si>
  <si>
    <t>Години</t>
  </si>
  <si>
    <t>Кількість аудиторних годин по курсах і семестрах</t>
  </si>
  <si>
    <t>Загальний обсяг</t>
  </si>
  <si>
    <t>Аудиторні</t>
  </si>
  <si>
    <t>самостійні</t>
  </si>
  <si>
    <t>лекції</t>
  </si>
  <si>
    <t>практичні</t>
  </si>
  <si>
    <t>лабораторні</t>
  </si>
  <si>
    <t>1 курс</t>
  </si>
  <si>
    <t>2 курс</t>
  </si>
  <si>
    <t>Кількість заліків</t>
  </si>
  <si>
    <t>Кількість курсових робіт</t>
  </si>
  <si>
    <t>Кількість екзаменів</t>
  </si>
  <si>
    <t>кількість навчальних тижнів у семестрі</t>
  </si>
  <si>
    <t>Кредитів ЄКТС</t>
  </si>
  <si>
    <t>ОСВІТНІ КОМПОНЕНТИ</t>
  </si>
  <si>
    <t>3 курс</t>
  </si>
  <si>
    <t>4 курс</t>
  </si>
  <si>
    <t>Виробнича практика</t>
  </si>
  <si>
    <t>Переддипломна практика</t>
  </si>
  <si>
    <t/>
  </si>
  <si>
    <t>Історія України та української культури</t>
  </si>
  <si>
    <t>Українська мова (за професійним спрямуванням)</t>
  </si>
  <si>
    <t>Філософія</t>
  </si>
  <si>
    <t xml:space="preserve">Кваліфікаційна робота </t>
  </si>
  <si>
    <t>Всьго за освітньою програмою</t>
  </si>
  <si>
    <t>Всьго за обов'язковою частиною</t>
  </si>
  <si>
    <t>Всьго за вибірковою частиною</t>
  </si>
  <si>
    <t>2/2</t>
  </si>
  <si>
    <t>0/4</t>
  </si>
  <si>
    <t>1 ОБОВ'ЯЗКОВА ЧАСТИНА</t>
  </si>
  <si>
    <t>1.1 НАВЧАЛЬНІ ДИСЦИПЛІИ ЗАГАЛЬНОЇ ПІДГОТОВКИ</t>
  </si>
  <si>
    <t>2 ВИБІРКОВА ЧАСТИНА</t>
  </si>
  <si>
    <t>1.4 ПРАКТИЧНА ПІДГОТОВКА</t>
  </si>
  <si>
    <t>1.5 АТЕСТАЦІЯ</t>
  </si>
  <si>
    <t>обов'язкова частина</t>
  </si>
  <si>
    <t>вибіркова частиина</t>
  </si>
  <si>
    <t>1.2 НАВЧАЛЬНІ ДИСЦИПЛІИ ПРОФЕСІЙНОЇ ПІДГОТОВКИ</t>
  </si>
  <si>
    <t>РГР (РР)</t>
  </si>
  <si>
    <t>3-8</t>
  </si>
  <si>
    <t>Начальник НМВ                                                  О. А. Бондар</t>
  </si>
  <si>
    <t>3-6</t>
  </si>
  <si>
    <t>1.1.1</t>
  </si>
  <si>
    <t>1.1.2</t>
  </si>
  <si>
    <t>1.1.3</t>
  </si>
  <si>
    <t>1.1.4</t>
  </si>
  <si>
    <t>1.2.1</t>
  </si>
  <si>
    <t>1.2.2</t>
  </si>
  <si>
    <t>1.2.3</t>
  </si>
  <si>
    <t>1.2.4</t>
  </si>
  <si>
    <t>1.3.1</t>
  </si>
  <si>
    <t>1.3 КУРСОВІ ПРОЄКТИ</t>
  </si>
  <si>
    <t>1.4.1</t>
  </si>
  <si>
    <t>1.4.2</t>
  </si>
  <si>
    <t>1.5.1</t>
  </si>
  <si>
    <t>2.1 НАВЧАЛЬНІ ДИСЦИПЛІИ ЗАГАЛЬНОЇ ПІДГОТОВКИ</t>
  </si>
  <si>
    <t>2.2 НАВЧАЛЬНІ ДИСЦИПЛІИ ПРОФЕСІЙНОЇ ПІДГОТОВКИ</t>
  </si>
  <si>
    <t>2.1 НАВЧАЛЬНІ ДИСЦИПЛІНИ ЗАГАЛЬНОЇ ПІДГОТОВКИ</t>
  </si>
  <si>
    <t>2.2 НАВЧАЛЬНІ ДИСЦИПЛІНИ ПРОФЕСІЙНОЇ ПІДГОТОВКИ</t>
  </si>
  <si>
    <t>1.2 НАВЧАЛЬНІ ДИСЦИПЛІНИ ПРОФЕСІЙНОЇ ПІДГОТОВКИ</t>
  </si>
  <si>
    <t>1.1 НАВЧАЛЬНІ ДИСЦИПЛІНИ ЗАГАЛЬНОЇ ПІДГОТОВКИ</t>
  </si>
  <si>
    <t>Дисципліни з інших освітніх програм</t>
  </si>
  <si>
    <t>3 ПІДГОТОВКА, ЩО ЗДІЙСНЮЄТЬСЯ ЗА МЕЖАМИ ОП</t>
  </si>
  <si>
    <t>Компенсаційні курси</t>
  </si>
  <si>
    <t>Фізичне виховання</t>
  </si>
  <si>
    <t>1-6</t>
  </si>
  <si>
    <t>Кредитів в семестрі, в т.ч. :</t>
  </si>
  <si>
    <t>№ з/п</t>
  </si>
  <si>
    <t>,</t>
  </si>
  <si>
    <t>1.1.5</t>
  </si>
  <si>
    <t>3.3.1</t>
  </si>
  <si>
    <t>1-4</t>
  </si>
  <si>
    <t>не менше ніж</t>
  </si>
  <si>
    <t>Всьго за  п.1.1</t>
  </si>
  <si>
    <t>Всьго за  п.1.2</t>
  </si>
  <si>
    <t>Всьго за п.1.3</t>
  </si>
  <si>
    <t>Всьго за п. 1.4</t>
  </si>
  <si>
    <t>Всьго за п.1.2</t>
  </si>
  <si>
    <t>Всьго за  п.1.3</t>
  </si>
  <si>
    <t>Всьго за  п.1.5</t>
  </si>
  <si>
    <t>Всьго за п. 1.5</t>
  </si>
  <si>
    <t>Військова підготовка**</t>
  </si>
  <si>
    <t xml:space="preserve">** Послідовність вивчення дисципліни, графік навчального процесу, форми проведення навчальних занять та їх обсяг, форми та засоби поточного і підсумкового контролю встановлюються відповідною програмою військової підготовки. </t>
  </si>
  <si>
    <t>Українська мова як іноземна1*</t>
  </si>
  <si>
    <t>* Вивчається тільки іноземними студентами, загальним обсягом 15 кредитів ЄКТС</t>
  </si>
  <si>
    <t xml:space="preserve">Кредитів в семестрі, в т.ч. : </t>
  </si>
  <si>
    <t>Контрольні роботи</t>
  </si>
  <si>
    <t>аудиторні</t>
  </si>
  <si>
    <t>(1)</t>
  </si>
  <si>
    <t>2</t>
  </si>
  <si>
    <t>Семестри</t>
  </si>
  <si>
    <t>вибіркова частина</t>
  </si>
  <si>
    <t>ІІІ.І ПЛАН НАВЧАЛЬНОГО ПРОЦЕСУ ДЕННОЇ ФОРМИ ЗДОБУТТЯ ВИЩОЇ ОСВІТИ (строк навчання 3 роки 10 міс)</t>
  </si>
  <si>
    <t>ІІІ.ІІ ПЛАН НАВЧАЛЬНОГО ПРОЦЕСУ ДЕННОЇ ФОРМИ ЗДОБУТТЯ ВИЩОЇ ОСВІТИ (строк навчання 1 рік 10 міс)</t>
  </si>
  <si>
    <t>ІІІ.ІІІ ПЛАН НАВЧАЛЬНОГО ПРОЦЕСУ ЗАОЧНОЇ ФОРМИ ЗДОБУТТЯ ВИЩОЇ ОСВІТИ (строк навчання 4 роки 8 міс)</t>
  </si>
  <si>
    <t>екзамени</t>
  </si>
  <si>
    <t>заліки</t>
  </si>
  <si>
    <t>5-8</t>
  </si>
  <si>
    <t>Всьго за  п.1.4</t>
  </si>
  <si>
    <t>4-10</t>
  </si>
  <si>
    <t xml:space="preserve">Завідувач випускової кафедри                                  В.М. Лінгур                                                          </t>
  </si>
  <si>
    <t xml:space="preserve">Директор УНІ                                                        В.Ф. Семенюк                                                             </t>
  </si>
  <si>
    <t xml:space="preserve">Гарант освітньої програми                                        В.М. Лінгур                                  </t>
  </si>
  <si>
    <t>ІІІ.І ПЛАН НАВЧАЛЬНОГО ПРОЦЕСУ ДЕННОЇ ФОРМИ ЗДОБУТТЯ ВИЩОЇ ОСВІТИ (строк навчання 1 рік 4 місяці)</t>
  </si>
  <si>
    <t>ІІІ.ІІ ПЛАН НАВЧАЛЬНОГО ПРОЦЕСУ ЗАОЧНОЇ ФОРМИ ЗДОБУТТЯ ВИЩОЇ ОСВІТИ</t>
  </si>
  <si>
    <t>Директор ІДЗО                                                             О.Г.Бутенко</t>
  </si>
  <si>
    <t xml:space="preserve">Проректор                                                           С. А. Нестеренко                                     </t>
  </si>
  <si>
    <t xml:space="preserve">Проректор                                                            С. А. Нестеренко                                     </t>
  </si>
  <si>
    <t xml:space="preserve">Директор УНІ                                                       В.Ф. Семенюк                                                             </t>
  </si>
  <si>
    <t>3.1 Для першого (бакалаврського) рівня вищої освіти</t>
  </si>
  <si>
    <t xml:space="preserve">Іноземна мова </t>
  </si>
  <si>
    <t>(2)</t>
  </si>
  <si>
    <t>1. 1.4</t>
  </si>
  <si>
    <t>3.1</t>
  </si>
  <si>
    <t>Українська мова як іноземна*</t>
  </si>
  <si>
    <t>3.2</t>
  </si>
  <si>
    <t>3.3</t>
  </si>
  <si>
    <t>Каталог вибіркових дисциплін загальної підготовки (бакалавр)</t>
  </si>
  <si>
    <t>Каталог вибіркових дисциплін професійної підготовки (бакалавр)</t>
  </si>
  <si>
    <t>Каталог вибіркових дисциплін (магістр)</t>
  </si>
  <si>
    <t>3.2 Для другого (магістерського) рівня вищої освіти</t>
  </si>
  <si>
    <t>до вказівки від_____________2021 №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</si>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</sst>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4"/>
      <name val="Arial Cyr"/>
      <charset val="204"/>
    </font>
    <font>
      <sz val="14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1"/>
    </font>
    <font>
      <b/>
      <sz val="8"/>
      <name val="Arial Cyr"/>
      <charset val="204"/>
    </font>
    <font>
      <sz val="8"/>
      <name val="Times New Roman"/>
      <family val="1"/>
    </font>
    <font>
      <sz val="8"/>
      <color rgb="FFFF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name val="Arial Cyr"/>
      <charset val="204"/>
    </font>
    <font>
      <b/>
      <sz val="12"/>
      <color rgb="FF0070C0"/>
      <name val="Times New Roman"/>
      <family val="1"/>
      <charset val="204"/>
    </font>
    <font>
      <sz val="8"/>
      <color indexed="8"/>
      <name val="Times New Roman"/>
      <family val="1"/>
      <charset val="1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</font>
    <font>
      <b/>
      <sz val="8"/>
      <color rgb="FFFF0000"/>
      <name val="Times New Roman"/>
      <family val="1"/>
      <charset val="204"/>
    </font>
    <font>
      <sz val="8"/>
      <color rgb="FF00B050"/>
      <name val="Times New Roman"/>
      <family val="1"/>
      <charset val="204"/>
    </font>
    <font>
      <sz val="10"/>
      <color rgb="FF0070C0"/>
      <name val="Arial Cyr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70C0"/>
      <name val="Arial Cyr"/>
      <charset val="204"/>
    </font>
    <font>
      <sz val="11"/>
      <color rgb="FF0070C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/>
    <xf numFmtId="0" fontId="9" fillId="0" borderId="0" xfId="0" applyFont="1" applyFill="1"/>
    <xf numFmtId="0" fontId="6" fillId="0" borderId="1" xfId="0" applyFont="1" applyFill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164" fontId="6" fillId="0" borderId="6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/>
    <xf numFmtId="0" fontId="6" fillId="0" borderId="0" xfId="0" applyFont="1" applyFill="1" applyBorder="1"/>
    <xf numFmtId="0" fontId="6" fillId="0" borderId="1" xfId="0" applyFont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0" borderId="0" xfId="0" applyNumberFormat="1" applyFont="1"/>
    <xf numFmtId="0" fontId="5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8" fillId="0" borderId="0" xfId="0" applyFo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9" fillId="0" borderId="1" xfId="0" applyFont="1" applyFill="1" applyBorder="1" applyAlignment="1">
      <alignment horizontal="right" vertical="center"/>
    </xf>
    <xf numFmtId="0" fontId="6" fillId="0" borderId="5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justify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/>
    <xf numFmtId="0" fontId="9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164" fontId="6" fillId="0" borderId="6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0" fontId="6" fillId="0" borderId="9" xfId="0" applyNumberFormat="1" applyFont="1" applyFill="1" applyBorder="1" applyAlignment="1">
      <alignment horizontal="right" vertical="center"/>
    </xf>
    <xf numFmtId="0" fontId="6" fillId="0" borderId="8" xfId="0" applyFont="1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23" fillId="0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49" fontId="6" fillId="0" borderId="18" xfId="0" applyNumberFormat="1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9" fillId="0" borderId="0" xfId="0" applyFont="1"/>
    <xf numFmtId="0" fontId="6" fillId="0" borderId="0" xfId="0" applyFont="1" applyAlignment="1"/>
    <xf numFmtId="0" fontId="5" fillId="0" borderId="0" xfId="0" applyFont="1" applyAlignment="1">
      <alignment vertical="center"/>
    </xf>
    <xf numFmtId="0" fontId="21" fillId="0" borderId="0" xfId="0" applyFont="1" applyAlignment="1">
      <alignment horizontal="left" vertical="top"/>
    </xf>
    <xf numFmtId="0" fontId="19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49" fontId="6" fillId="0" borderId="15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/>
    <xf numFmtId="0" fontId="1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10" xfId="0" applyFont="1" applyFill="1" applyBorder="1" applyAlignment="1">
      <alignment horizontal="center" vertical="center" textRotation="90"/>
    </xf>
    <xf numFmtId="0" fontId="6" fillId="0" borderId="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9" fillId="0" borderId="9" xfId="0" applyFont="1" applyFill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 textRotation="90"/>
    </xf>
    <xf numFmtId="0" fontId="6" fillId="0" borderId="15" xfId="0" applyFont="1" applyFill="1" applyBorder="1" applyAlignment="1">
      <alignment horizontal="center" vertical="center" textRotation="90"/>
    </xf>
    <xf numFmtId="0" fontId="6" fillId="0" borderId="13" xfId="0" applyFont="1" applyFill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6" fillId="0" borderId="0" xfId="0" applyFont="1" applyFill="1" applyAlignme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</cellXfs>
  <cellStyles count="2">
    <cellStyle name="Обычный" xfId="0" builtinId="0"/>
    <cellStyle name="Обычный 2 2" xfId="1" xr:uid="{00000000-0005-0000-0000-000001000000}"/>
  </cellStyles>
  <dxfs count="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Q272"/>
  <sheetViews>
    <sheetView tabSelected="1" zoomScale="180" zoomScaleNormal="180" workbookViewId="0">
      <selection activeCell="K2" sqref="K2"/>
    </sheetView>
  </sheetViews>
  <sheetFormatPr defaultRowHeight="18" x14ac:dyDescent="0.25"/>
  <cols>
    <col min="1" max="1" width="3.6328125" customWidth="1"/>
    <col min="2" max="2" width="28.36328125" customWidth="1"/>
    <col min="3" max="6" width="2.6328125" customWidth="1"/>
    <col min="7" max="7" width="3.26953125" customWidth="1"/>
    <col min="8" max="8" width="2.6328125" style="1" customWidth="1"/>
    <col min="9" max="21" width="2.6328125" customWidth="1"/>
    <col min="22" max="22" width="3.453125" customWidth="1"/>
    <col min="23" max="23" width="4.08984375" customWidth="1"/>
  </cols>
  <sheetData>
    <row r="1" spans="1:26" ht="13.5" customHeight="1" x14ac:dyDescent="0.3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71" t="s">
        <v>125</v>
      </c>
      <c r="O1" s="272"/>
      <c r="P1" s="272"/>
      <c r="Q1" s="272"/>
      <c r="R1" s="272"/>
      <c r="S1" s="272"/>
      <c r="T1" s="272"/>
      <c r="U1" s="272"/>
      <c r="V1" s="269"/>
      <c r="W1" s="269"/>
      <c r="X1" s="269"/>
      <c r="Y1" s="269"/>
      <c r="Z1" s="269"/>
    </row>
    <row r="2" spans="1:26" ht="11.25" customHeight="1" x14ac:dyDescent="0.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270" t="s">
        <v>124</v>
      </c>
      <c r="O2" s="273"/>
      <c r="P2" s="273"/>
      <c r="Q2" s="273"/>
      <c r="R2" s="273"/>
      <c r="S2" s="273"/>
      <c r="T2" s="273"/>
      <c r="U2" s="273"/>
      <c r="V2" s="273"/>
      <c r="W2" s="269"/>
      <c r="X2" s="269"/>
      <c r="Y2" s="269"/>
      <c r="Z2" s="269"/>
    </row>
    <row r="3" spans="1:26" ht="15" customHeight="1" x14ac:dyDescent="0.25">
      <c r="A3" s="174" t="s">
        <v>112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6" ht="9" customHeight="1" x14ac:dyDescent="0.25"/>
    <row r="5" spans="1:26" ht="15.75" customHeight="1" x14ac:dyDescent="0.25">
      <c r="A5" s="258" t="s">
        <v>95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</row>
    <row r="6" spans="1:26" s="4" customFormat="1" ht="13.5" customHeight="1" x14ac:dyDescent="0.2">
      <c r="A6" s="210" t="s">
        <v>70</v>
      </c>
      <c r="B6" s="235" t="s">
        <v>18</v>
      </c>
      <c r="C6" s="238" t="s">
        <v>1</v>
      </c>
      <c r="D6" s="242"/>
      <c r="E6" s="214" t="s">
        <v>2</v>
      </c>
      <c r="F6" s="214" t="s">
        <v>41</v>
      </c>
      <c r="G6" s="214" t="s">
        <v>17</v>
      </c>
      <c r="H6" s="204" t="s">
        <v>3</v>
      </c>
      <c r="I6" s="232"/>
      <c r="J6" s="232"/>
      <c r="K6" s="232"/>
      <c r="L6" s="232"/>
      <c r="M6" s="205"/>
      <c r="N6" s="238" t="s">
        <v>4</v>
      </c>
      <c r="O6" s="242"/>
      <c r="P6" s="242"/>
      <c r="Q6" s="242"/>
      <c r="R6" s="242"/>
      <c r="S6" s="242"/>
      <c r="T6" s="242"/>
      <c r="U6" s="239"/>
    </row>
    <row r="7" spans="1:26" s="4" customFormat="1" ht="12" x14ac:dyDescent="0.2">
      <c r="A7" s="211"/>
      <c r="B7" s="236"/>
      <c r="C7" s="240"/>
      <c r="D7" s="243"/>
      <c r="E7" s="215"/>
      <c r="F7" s="215"/>
      <c r="G7" s="215"/>
      <c r="H7" s="214" t="s">
        <v>5</v>
      </c>
      <c r="I7" s="204" t="s">
        <v>6</v>
      </c>
      <c r="J7" s="232"/>
      <c r="K7" s="232"/>
      <c r="L7" s="205"/>
      <c r="M7" s="214" t="s">
        <v>7</v>
      </c>
      <c r="N7" s="240"/>
      <c r="O7" s="243"/>
      <c r="P7" s="243"/>
      <c r="Q7" s="243"/>
      <c r="R7" s="243"/>
      <c r="S7" s="243"/>
      <c r="T7" s="243"/>
      <c r="U7" s="241"/>
    </row>
    <row r="8" spans="1:26" s="4" customFormat="1" ht="12" x14ac:dyDescent="0.2">
      <c r="A8" s="211"/>
      <c r="B8" s="236"/>
      <c r="C8" s="210" t="s">
        <v>98</v>
      </c>
      <c r="D8" s="247" t="s">
        <v>99</v>
      </c>
      <c r="E8" s="215"/>
      <c r="F8" s="215"/>
      <c r="G8" s="215"/>
      <c r="H8" s="215"/>
      <c r="I8" s="214" t="s">
        <v>0</v>
      </c>
      <c r="J8" s="214" t="s">
        <v>8</v>
      </c>
      <c r="K8" s="214" t="s">
        <v>9</v>
      </c>
      <c r="L8" s="214" t="s">
        <v>10</v>
      </c>
      <c r="M8" s="215"/>
      <c r="N8" s="206" t="s">
        <v>11</v>
      </c>
      <c r="O8" s="206"/>
      <c r="P8" s="206" t="s">
        <v>12</v>
      </c>
      <c r="Q8" s="206"/>
      <c r="R8" s="206" t="s">
        <v>19</v>
      </c>
      <c r="S8" s="206"/>
      <c r="T8" s="206" t="s">
        <v>20</v>
      </c>
      <c r="U8" s="206"/>
    </row>
    <row r="9" spans="1:26" s="4" customFormat="1" ht="12" x14ac:dyDescent="0.2">
      <c r="A9" s="211"/>
      <c r="B9" s="236"/>
      <c r="C9" s="211"/>
      <c r="D9" s="248"/>
      <c r="E9" s="215"/>
      <c r="F9" s="215"/>
      <c r="G9" s="215"/>
      <c r="H9" s="215"/>
      <c r="I9" s="215"/>
      <c r="J9" s="215"/>
      <c r="K9" s="215"/>
      <c r="L9" s="215"/>
      <c r="M9" s="215"/>
      <c r="N9" s="6">
        <v>1</v>
      </c>
      <c r="O9" s="6">
        <v>2</v>
      </c>
      <c r="P9" s="6">
        <v>3</v>
      </c>
      <c r="Q9" s="6">
        <v>4</v>
      </c>
      <c r="R9" s="6">
        <v>5</v>
      </c>
      <c r="S9" s="6">
        <v>6</v>
      </c>
      <c r="T9" s="6">
        <v>7</v>
      </c>
      <c r="U9" s="6">
        <v>8</v>
      </c>
    </row>
    <row r="10" spans="1:26" s="4" customFormat="1" ht="12" x14ac:dyDescent="0.2">
      <c r="A10" s="211"/>
      <c r="B10" s="236"/>
      <c r="C10" s="211"/>
      <c r="D10" s="248"/>
      <c r="E10" s="215"/>
      <c r="F10" s="215"/>
      <c r="G10" s="215"/>
      <c r="H10" s="215"/>
      <c r="I10" s="215"/>
      <c r="J10" s="215"/>
      <c r="K10" s="215"/>
      <c r="L10" s="215"/>
      <c r="M10" s="215"/>
      <c r="N10" s="204" t="s">
        <v>16</v>
      </c>
      <c r="O10" s="232"/>
      <c r="P10" s="232"/>
      <c r="Q10" s="232"/>
      <c r="R10" s="232"/>
      <c r="S10" s="232"/>
      <c r="T10" s="232"/>
      <c r="U10" s="205"/>
    </row>
    <row r="11" spans="1:26" s="4" customFormat="1" ht="12" x14ac:dyDescent="0.2">
      <c r="A11" s="212"/>
      <c r="B11" s="237"/>
      <c r="C11" s="212"/>
      <c r="D11" s="249"/>
      <c r="E11" s="216"/>
      <c r="F11" s="216"/>
      <c r="G11" s="216"/>
      <c r="H11" s="216"/>
      <c r="I11" s="216"/>
      <c r="J11" s="216"/>
      <c r="K11" s="216"/>
      <c r="L11" s="216"/>
      <c r="M11" s="216"/>
      <c r="N11" s="6">
        <v>15</v>
      </c>
      <c r="O11" s="6">
        <v>15</v>
      </c>
      <c r="P11" s="6">
        <v>15</v>
      </c>
      <c r="Q11" s="6">
        <v>15</v>
      </c>
      <c r="R11" s="6">
        <v>15</v>
      </c>
      <c r="S11" s="6">
        <v>15</v>
      </c>
      <c r="T11" s="6">
        <v>15</v>
      </c>
      <c r="U11" s="171">
        <v>9</v>
      </c>
    </row>
    <row r="12" spans="1:26" s="4" customFormat="1" ht="12" x14ac:dyDescent="0.2">
      <c r="A12" s="23" t="s">
        <v>71</v>
      </c>
      <c r="B12" s="23">
        <v>2</v>
      </c>
      <c r="C12" s="23">
        <v>3</v>
      </c>
      <c r="D12" s="23">
        <v>4</v>
      </c>
      <c r="E12" s="23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  <c r="L12" s="6">
        <v>12</v>
      </c>
      <c r="M12" s="6">
        <v>13</v>
      </c>
      <c r="N12" s="6">
        <v>14</v>
      </c>
      <c r="O12" s="6">
        <v>15</v>
      </c>
      <c r="P12" s="6">
        <v>16</v>
      </c>
      <c r="Q12" s="6">
        <v>17</v>
      </c>
      <c r="R12" s="6">
        <v>18</v>
      </c>
      <c r="S12" s="6">
        <v>19</v>
      </c>
      <c r="T12" s="6">
        <v>20</v>
      </c>
      <c r="U12" s="6">
        <v>21</v>
      </c>
    </row>
    <row r="13" spans="1:26" s="4" customFormat="1" ht="14.1" customHeight="1" x14ac:dyDescent="0.2">
      <c r="A13" s="187" t="s">
        <v>33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</row>
    <row r="14" spans="1:26" s="4" customFormat="1" ht="14.1" customHeight="1" x14ac:dyDescent="0.2">
      <c r="A14" s="187" t="s">
        <v>63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</row>
    <row r="15" spans="1:26" s="4" customFormat="1" ht="14.1" customHeight="1" x14ac:dyDescent="0.2">
      <c r="A15" s="252" t="s">
        <v>45</v>
      </c>
      <c r="B15" s="250" t="s">
        <v>113</v>
      </c>
      <c r="C15" s="162"/>
      <c r="D15" s="162">
        <v>1</v>
      </c>
      <c r="E15" s="162"/>
      <c r="F15" s="162"/>
      <c r="G15" s="102">
        <f>H15/30</f>
        <v>3</v>
      </c>
      <c r="H15" s="94">
        <f>I15+M15</f>
        <v>90</v>
      </c>
      <c r="I15" s="94">
        <f t="shared" ref="I15:I19" si="0">J15+K15+L15</f>
        <v>44</v>
      </c>
      <c r="J15" s="94">
        <v>0</v>
      </c>
      <c r="K15" s="94">
        <v>44</v>
      </c>
      <c r="L15" s="94">
        <v>0</v>
      </c>
      <c r="M15" s="94">
        <v>46</v>
      </c>
      <c r="N15" s="94">
        <v>3</v>
      </c>
      <c r="O15" s="94"/>
      <c r="P15" s="94"/>
      <c r="Q15" s="163"/>
      <c r="R15" s="163"/>
      <c r="S15" s="163"/>
      <c r="T15" s="163"/>
      <c r="U15" s="164"/>
    </row>
    <row r="16" spans="1:26" s="4" customFormat="1" ht="14.1" customHeight="1" x14ac:dyDescent="0.2">
      <c r="A16" s="253"/>
      <c r="B16" s="251"/>
      <c r="C16" s="162">
        <v>2</v>
      </c>
      <c r="D16" s="162"/>
      <c r="E16" s="162"/>
      <c r="F16" s="162"/>
      <c r="G16" s="102">
        <f t="shared" ref="G16:G19" si="1">H16/30</f>
        <v>3</v>
      </c>
      <c r="H16" s="94">
        <f t="shared" ref="H16:H19" si="2">I16+M16</f>
        <v>90</v>
      </c>
      <c r="I16" s="94">
        <f t="shared" si="0"/>
        <v>30</v>
      </c>
      <c r="J16" s="94">
        <v>0</v>
      </c>
      <c r="K16" s="94">
        <v>30</v>
      </c>
      <c r="L16" s="94">
        <v>0</v>
      </c>
      <c r="M16" s="94">
        <v>60</v>
      </c>
      <c r="N16" s="94"/>
      <c r="O16" s="94">
        <v>2</v>
      </c>
      <c r="P16" s="94"/>
      <c r="Q16" s="163"/>
      <c r="R16" s="163"/>
      <c r="S16" s="163"/>
      <c r="T16" s="163"/>
      <c r="U16" s="164"/>
    </row>
    <row r="17" spans="1:21" s="4" customFormat="1" ht="14.1" customHeight="1" x14ac:dyDescent="0.2">
      <c r="A17" s="168" t="s">
        <v>46</v>
      </c>
      <c r="B17" s="169" t="s">
        <v>24</v>
      </c>
      <c r="C17" s="162"/>
      <c r="D17" s="162">
        <v>2</v>
      </c>
      <c r="E17" s="162"/>
      <c r="F17" s="170" t="s">
        <v>114</v>
      </c>
      <c r="G17" s="102">
        <f t="shared" si="1"/>
        <v>3</v>
      </c>
      <c r="H17" s="94">
        <f t="shared" si="2"/>
        <v>90</v>
      </c>
      <c r="I17" s="94">
        <f t="shared" si="0"/>
        <v>44</v>
      </c>
      <c r="J17" s="94">
        <v>30</v>
      </c>
      <c r="K17" s="94">
        <v>14</v>
      </c>
      <c r="L17" s="94">
        <v>0</v>
      </c>
      <c r="M17" s="94">
        <v>46</v>
      </c>
      <c r="N17" s="94"/>
      <c r="O17" s="94">
        <v>3</v>
      </c>
      <c r="P17" s="94"/>
      <c r="Q17" s="163"/>
      <c r="R17" s="163"/>
      <c r="S17" s="163"/>
      <c r="T17" s="163"/>
      <c r="U17" s="163"/>
    </row>
    <row r="18" spans="1:21" s="4" customFormat="1" ht="14.1" customHeight="1" x14ac:dyDescent="0.2">
      <c r="A18" s="168" t="s">
        <v>47</v>
      </c>
      <c r="B18" s="169" t="s">
        <v>25</v>
      </c>
      <c r="C18" s="162"/>
      <c r="D18" s="162">
        <v>2</v>
      </c>
      <c r="E18" s="162"/>
      <c r="F18" s="170"/>
      <c r="G18" s="102">
        <f t="shared" si="1"/>
        <v>3</v>
      </c>
      <c r="H18" s="94">
        <f t="shared" si="2"/>
        <v>90</v>
      </c>
      <c r="I18" s="94">
        <f t="shared" si="0"/>
        <v>46</v>
      </c>
      <c r="J18" s="94">
        <v>16</v>
      </c>
      <c r="K18" s="94">
        <v>30</v>
      </c>
      <c r="L18" s="94">
        <v>0</v>
      </c>
      <c r="M18" s="94">
        <v>44</v>
      </c>
      <c r="N18" s="94"/>
      <c r="O18" s="94">
        <v>3</v>
      </c>
      <c r="P18" s="94"/>
      <c r="Q18" s="163"/>
      <c r="R18" s="163"/>
      <c r="S18" s="163"/>
      <c r="T18" s="163"/>
      <c r="U18" s="163"/>
    </row>
    <row r="19" spans="1:21" s="4" customFormat="1" ht="14.1" customHeight="1" x14ac:dyDescent="0.2">
      <c r="A19" s="168" t="s">
        <v>115</v>
      </c>
      <c r="B19" s="169" t="s">
        <v>26</v>
      </c>
      <c r="C19" s="162"/>
      <c r="D19" s="162">
        <v>2</v>
      </c>
      <c r="E19" s="162"/>
      <c r="F19" s="170" t="s">
        <v>114</v>
      </c>
      <c r="G19" s="102">
        <f t="shared" si="1"/>
        <v>3</v>
      </c>
      <c r="H19" s="94">
        <f t="shared" si="2"/>
        <v>90</v>
      </c>
      <c r="I19" s="94">
        <f t="shared" si="0"/>
        <v>46</v>
      </c>
      <c r="J19" s="94">
        <v>30</v>
      </c>
      <c r="K19" s="94">
        <v>16</v>
      </c>
      <c r="L19" s="94">
        <v>0</v>
      </c>
      <c r="M19" s="94">
        <v>44</v>
      </c>
      <c r="N19" s="94"/>
      <c r="O19" s="94">
        <v>3</v>
      </c>
      <c r="P19" s="94"/>
      <c r="Q19" s="163"/>
      <c r="R19" s="163"/>
      <c r="S19" s="163"/>
      <c r="T19" s="163"/>
      <c r="U19" s="163"/>
    </row>
    <row r="20" spans="1:21" s="4" customFormat="1" ht="14.1" customHeight="1" x14ac:dyDescent="0.2">
      <c r="A20" s="114" t="s">
        <v>72</v>
      </c>
      <c r="B20" s="42"/>
      <c r="C20" s="27"/>
      <c r="D20" s="42"/>
      <c r="E20" s="58"/>
      <c r="F20" s="42"/>
      <c r="G20" s="29"/>
      <c r="H20" s="27"/>
      <c r="I20" s="42"/>
      <c r="J20" s="42"/>
      <c r="K20" s="42"/>
      <c r="L20" s="42"/>
      <c r="M20" s="42"/>
      <c r="N20" s="42"/>
      <c r="O20" s="42"/>
      <c r="P20" s="42"/>
      <c r="Q20" s="115"/>
      <c r="R20" s="115"/>
      <c r="S20" s="116"/>
      <c r="T20" s="116"/>
      <c r="U20" s="116"/>
    </row>
    <row r="21" spans="1:21" s="4" customFormat="1" ht="14.1" customHeight="1" x14ac:dyDescent="0.2">
      <c r="A21" s="188" t="s">
        <v>76</v>
      </c>
      <c r="B21" s="188"/>
      <c r="C21" s="23"/>
      <c r="D21" s="23"/>
      <c r="E21" s="23"/>
      <c r="F21" s="33"/>
      <c r="G21" s="34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3"/>
      <c r="S21" s="33"/>
      <c r="T21" s="33"/>
      <c r="U21" s="33"/>
    </row>
    <row r="22" spans="1:21" s="4" customFormat="1" ht="14.1" customHeight="1" x14ac:dyDescent="0.2">
      <c r="A22" s="187" t="s">
        <v>62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</row>
    <row r="23" spans="1:21" s="4" customFormat="1" ht="14.1" customHeight="1" x14ac:dyDescent="0.2">
      <c r="A23" s="108" t="s">
        <v>49</v>
      </c>
      <c r="B23" s="117"/>
      <c r="C23" s="53"/>
      <c r="D23" s="118"/>
      <c r="E23" s="53"/>
      <c r="F23" s="53"/>
      <c r="G23" s="119"/>
      <c r="H23" s="120"/>
      <c r="I23" s="53"/>
      <c r="J23" s="53"/>
      <c r="K23" s="53"/>
      <c r="L23" s="53"/>
      <c r="M23" s="53"/>
      <c r="N23" s="121"/>
      <c r="O23" s="121"/>
      <c r="P23" s="121"/>
      <c r="Q23" s="121"/>
      <c r="R23" s="121"/>
      <c r="S23" s="121"/>
      <c r="T23" s="121"/>
      <c r="U23" s="121"/>
    </row>
    <row r="24" spans="1:21" s="4" customFormat="1" ht="14.1" customHeight="1" x14ac:dyDescent="0.2">
      <c r="A24" s="108" t="s">
        <v>50</v>
      </c>
      <c r="B24" s="122"/>
      <c r="C24" s="53"/>
      <c r="D24" s="118"/>
      <c r="E24" s="53"/>
      <c r="F24" s="53"/>
      <c r="G24" s="119"/>
      <c r="H24" s="120"/>
      <c r="I24" s="53"/>
      <c r="J24" s="53"/>
      <c r="K24" s="53"/>
      <c r="L24" s="53"/>
      <c r="M24" s="53"/>
      <c r="N24" s="123"/>
      <c r="O24" s="121"/>
      <c r="P24" s="121"/>
      <c r="Q24" s="121"/>
      <c r="R24" s="121"/>
      <c r="S24" s="121"/>
      <c r="T24" s="121"/>
      <c r="U24" s="121"/>
    </row>
    <row r="25" spans="1:21" s="4" customFormat="1" ht="14.1" customHeight="1" x14ac:dyDescent="0.2">
      <c r="A25" s="108" t="s">
        <v>51</v>
      </c>
      <c r="B25" s="124"/>
      <c r="C25" s="42"/>
      <c r="D25" s="42"/>
      <c r="E25" s="27"/>
      <c r="F25" s="27"/>
      <c r="G25" s="119"/>
      <c r="H25" s="27"/>
      <c r="I25" s="53"/>
      <c r="J25" s="27"/>
      <c r="K25" s="27"/>
      <c r="L25" s="27"/>
      <c r="M25" s="27"/>
      <c r="N25" s="125"/>
      <c r="O25" s="42"/>
      <c r="P25" s="42"/>
      <c r="Q25" s="42"/>
      <c r="R25" s="42"/>
      <c r="S25" s="42"/>
      <c r="T25" s="42"/>
      <c r="U25" s="42"/>
    </row>
    <row r="26" spans="1:21" s="4" customFormat="1" ht="14.1" customHeight="1" x14ac:dyDescent="0.2">
      <c r="A26" s="108" t="s">
        <v>52</v>
      </c>
      <c r="B26" s="121"/>
      <c r="C26" s="53"/>
      <c r="D26" s="53"/>
      <c r="E26" s="33"/>
      <c r="F26" s="33"/>
      <c r="G26" s="119"/>
      <c r="H26" s="27"/>
      <c r="I26" s="53"/>
      <c r="J26" s="53"/>
      <c r="K26" s="53"/>
      <c r="L26" s="53"/>
      <c r="M26" s="53"/>
      <c r="N26" s="123"/>
      <c r="O26" s="53"/>
      <c r="P26" s="53"/>
      <c r="Q26" s="53"/>
      <c r="R26" s="42"/>
      <c r="S26" s="42"/>
      <c r="T26" s="42"/>
      <c r="U26" s="42"/>
    </row>
    <row r="27" spans="1:21" s="4" customFormat="1" ht="14.1" customHeight="1" x14ac:dyDescent="0.2">
      <c r="A27" s="189" t="s">
        <v>80</v>
      </c>
      <c r="B27" s="190"/>
      <c r="C27" s="53"/>
      <c r="D27" s="53"/>
      <c r="E27" s="53"/>
      <c r="F27" s="53"/>
      <c r="G27" s="84">
        <f t="shared" ref="G27:U27" si="3">SUM(G23:G26)</f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85">
        <f t="shared" si="3"/>
        <v>0</v>
      </c>
      <c r="S27" s="85">
        <f t="shared" si="3"/>
        <v>0</v>
      </c>
      <c r="T27" s="85">
        <f t="shared" si="3"/>
        <v>0</v>
      </c>
      <c r="U27" s="85">
        <f t="shared" si="3"/>
        <v>0</v>
      </c>
    </row>
    <row r="28" spans="1:21" s="4" customFormat="1" ht="14.1" customHeight="1" x14ac:dyDescent="0.2">
      <c r="A28" s="181" t="s">
        <v>54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3"/>
    </row>
    <row r="29" spans="1:21" s="4" customFormat="1" ht="14.1" customHeight="1" x14ac:dyDescent="0.2">
      <c r="A29" s="108" t="s">
        <v>53</v>
      </c>
      <c r="B29" s="36"/>
      <c r="C29" s="53"/>
      <c r="D29" s="53"/>
      <c r="E29" s="53"/>
      <c r="F29" s="53"/>
      <c r="G29" s="165">
        <v>3</v>
      </c>
      <c r="H29" s="42">
        <v>90</v>
      </c>
      <c r="I29" s="42"/>
      <c r="J29" s="53"/>
      <c r="K29" s="53"/>
      <c r="L29" s="53"/>
      <c r="M29" s="53">
        <v>90</v>
      </c>
      <c r="N29" s="53"/>
      <c r="O29" s="53"/>
      <c r="P29" s="53"/>
      <c r="Q29" s="53"/>
      <c r="R29" s="53"/>
      <c r="S29" s="53"/>
      <c r="T29" s="53"/>
      <c r="U29" s="53"/>
    </row>
    <row r="30" spans="1:21" s="4" customFormat="1" ht="14.1" customHeight="1" x14ac:dyDescent="0.2">
      <c r="A30" s="189" t="s">
        <v>78</v>
      </c>
      <c r="B30" s="190"/>
      <c r="C30" s="53"/>
      <c r="D30" s="53"/>
      <c r="E30" s="53"/>
      <c r="F30" s="53"/>
      <c r="G30" s="84">
        <f>G29</f>
        <v>3</v>
      </c>
      <c r="H30" s="85">
        <v>90</v>
      </c>
      <c r="I30" s="55"/>
      <c r="J30" s="55"/>
      <c r="K30" s="55"/>
      <c r="L30" s="55"/>
      <c r="M30" s="85">
        <v>90</v>
      </c>
      <c r="N30" s="53"/>
      <c r="O30" s="53"/>
      <c r="P30" s="53"/>
      <c r="Q30" s="53"/>
      <c r="R30" s="53"/>
      <c r="S30" s="53"/>
      <c r="T30" s="53"/>
      <c r="U30" s="53"/>
    </row>
    <row r="31" spans="1:21" s="4" customFormat="1" ht="14.1" customHeight="1" x14ac:dyDescent="0.2">
      <c r="A31" s="262" t="s">
        <v>36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4"/>
    </row>
    <row r="32" spans="1:21" s="4" customFormat="1" ht="14.1" customHeight="1" x14ac:dyDescent="0.2">
      <c r="A32" s="87"/>
      <c r="B32" s="126"/>
      <c r="C32" s="126"/>
      <c r="D32" s="126"/>
      <c r="E32" s="126"/>
      <c r="F32" s="126"/>
      <c r="G32" s="126"/>
      <c r="H32" s="126"/>
      <c r="I32" s="127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8"/>
    </row>
    <row r="33" spans="1:21" s="4" customFormat="1" ht="14.1" customHeight="1" x14ac:dyDescent="0.2">
      <c r="A33" s="108" t="s">
        <v>55</v>
      </c>
      <c r="B33" s="129" t="s">
        <v>21</v>
      </c>
      <c r="C33" s="57"/>
      <c r="D33" s="110">
        <v>6</v>
      </c>
      <c r="E33" s="110"/>
      <c r="F33" s="110"/>
      <c r="G33" s="111">
        <v>3</v>
      </c>
      <c r="H33" s="110">
        <v>90</v>
      </c>
      <c r="I33" s="110"/>
      <c r="J33" s="110"/>
      <c r="K33" s="110"/>
      <c r="L33" s="110"/>
      <c r="M33" s="110">
        <v>90</v>
      </c>
      <c r="N33" s="57"/>
      <c r="O33" s="57"/>
      <c r="P33" s="57"/>
      <c r="Q33" s="57"/>
      <c r="R33" s="57"/>
      <c r="S33" s="57"/>
      <c r="T33" s="57"/>
      <c r="U33" s="57"/>
    </row>
    <row r="34" spans="1:21" s="4" customFormat="1" ht="14.1" customHeight="1" x14ac:dyDescent="0.2">
      <c r="A34" s="108" t="s">
        <v>56</v>
      </c>
      <c r="B34" s="42" t="s">
        <v>22</v>
      </c>
      <c r="C34" s="43"/>
      <c r="D34" s="43">
        <v>8</v>
      </c>
      <c r="E34" s="43"/>
      <c r="F34" s="43"/>
      <c r="G34" s="29">
        <v>6</v>
      </c>
      <c r="H34" s="35">
        <v>180</v>
      </c>
      <c r="I34" s="44"/>
      <c r="J34" s="43"/>
      <c r="K34" s="43"/>
      <c r="L34" s="43"/>
      <c r="M34" s="43">
        <v>180</v>
      </c>
      <c r="N34" s="55"/>
      <c r="O34" s="55"/>
      <c r="P34" s="55"/>
      <c r="Q34" s="55"/>
      <c r="R34" s="55"/>
      <c r="S34" s="55"/>
      <c r="T34" s="55"/>
      <c r="U34" s="55"/>
    </row>
    <row r="35" spans="1:21" s="4" customFormat="1" ht="14.1" customHeight="1" x14ac:dyDescent="0.2">
      <c r="A35" s="189" t="s">
        <v>79</v>
      </c>
      <c r="B35" s="190"/>
      <c r="C35" s="43"/>
      <c r="D35" s="43"/>
      <c r="E35" s="43"/>
      <c r="F35" s="43"/>
      <c r="G35" s="34">
        <f>G34+G33</f>
        <v>9</v>
      </c>
      <c r="H35" s="35">
        <f t="shared" ref="H35:M35" si="4">H34</f>
        <v>180</v>
      </c>
      <c r="I35" s="35">
        <f t="shared" si="4"/>
        <v>0</v>
      </c>
      <c r="J35" s="35">
        <f t="shared" si="4"/>
        <v>0</v>
      </c>
      <c r="K35" s="35">
        <f t="shared" si="4"/>
        <v>0</v>
      </c>
      <c r="L35" s="35">
        <f t="shared" si="4"/>
        <v>0</v>
      </c>
      <c r="M35" s="35">
        <f t="shared" si="4"/>
        <v>180</v>
      </c>
      <c r="N35" s="55"/>
      <c r="O35" s="55"/>
      <c r="P35" s="55"/>
      <c r="Q35" s="55"/>
      <c r="R35" s="55"/>
      <c r="S35" s="55"/>
      <c r="T35" s="55"/>
      <c r="U35" s="55"/>
    </row>
    <row r="36" spans="1:21" s="4" customFormat="1" ht="14.1" customHeight="1" x14ac:dyDescent="0.2">
      <c r="A36" s="259" t="s">
        <v>37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1"/>
    </row>
    <row r="37" spans="1:21" s="4" customFormat="1" ht="14.1" customHeight="1" x14ac:dyDescent="0.2">
      <c r="A37" s="108" t="s">
        <v>57</v>
      </c>
      <c r="B37" s="45" t="s">
        <v>27</v>
      </c>
      <c r="C37" s="43">
        <v>8</v>
      </c>
      <c r="D37" s="43" t="s">
        <v>23</v>
      </c>
      <c r="E37" s="43"/>
      <c r="F37" s="43" t="s">
        <v>23</v>
      </c>
      <c r="G37" s="34">
        <f>H37/30</f>
        <v>6</v>
      </c>
      <c r="H37" s="35">
        <v>180</v>
      </c>
      <c r="I37" s="46"/>
      <c r="J37" s="44"/>
      <c r="K37" s="43"/>
      <c r="L37" s="43"/>
      <c r="M37" s="43">
        <v>180</v>
      </c>
      <c r="N37" s="43"/>
      <c r="O37" s="55"/>
      <c r="P37" s="55"/>
      <c r="Q37" s="55"/>
      <c r="R37" s="55"/>
      <c r="S37" s="55"/>
      <c r="T37" s="55"/>
      <c r="U37" s="55"/>
    </row>
    <row r="38" spans="1:21" s="4" customFormat="1" ht="14.1" customHeight="1" x14ac:dyDescent="0.2">
      <c r="A38" s="189" t="s">
        <v>83</v>
      </c>
      <c r="B38" s="190"/>
      <c r="C38" s="43"/>
      <c r="D38" s="43"/>
      <c r="E38" s="43"/>
      <c r="F38" s="43"/>
      <c r="G38" s="34"/>
      <c r="H38" s="35"/>
      <c r="I38" s="46"/>
      <c r="J38" s="44"/>
      <c r="K38" s="43"/>
      <c r="L38" s="43"/>
      <c r="M38" s="43"/>
      <c r="N38" s="43"/>
      <c r="O38" s="55"/>
      <c r="P38" s="55"/>
      <c r="Q38" s="55"/>
      <c r="R38" s="55"/>
      <c r="S38" s="55"/>
      <c r="T38" s="55"/>
      <c r="U38" s="55"/>
    </row>
    <row r="39" spans="1:21" s="4" customFormat="1" ht="14.1" customHeight="1" x14ac:dyDescent="0.2">
      <c r="A39" s="189" t="s">
        <v>29</v>
      </c>
      <c r="B39" s="190"/>
      <c r="C39" s="130"/>
      <c r="D39" s="130"/>
      <c r="E39" s="130"/>
      <c r="F39" s="130"/>
      <c r="G39" s="29">
        <v>180</v>
      </c>
      <c r="H39" s="35">
        <f>180*30</f>
        <v>5400</v>
      </c>
      <c r="I39" s="35"/>
      <c r="J39" s="35"/>
      <c r="K39" s="35"/>
      <c r="L39" s="35"/>
      <c r="M39" s="35"/>
      <c r="N39" s="35"/>
      <c r="O39" s="35"/>
      <c r="P39" s="35">
        <f t="shared" ref="P39:U39" si="5">P21+P27+P30+P35+P37</f>
        <v>0</v>
      </c>
      <c r="Q39" s="35">
        <f t="shared" si="5"/>
        <v>0</v>
      </c>
      <c r="R39" s="35">
        <f t="shared" si="5"/>
        <v>0</v>
      </c>
      <c r="S39" s="35">
        <f t="shared" si="5"/>
        <v>0</v>
      </c>
      <c r="T39" s="35">
        <f t="shared" si="5"/>
        <v>0</v>
      </c>
      <c r="U39" s="35">
        <f t="shared" si="5"/>
        <v>0</v>
      </c>
    </row>
    <row r="40" spans="1:21" s="4" customFormat="1" ht="14.1" customHeight="1" x14ac:dyDescent="0.2">
      <c r="A40" s="187" t="s">
        <v>35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</row>
    <row r="41" spans="1:21" s="4" customFormat="1" ht="14.1" customHeight="1" x14ac:dyDescent="0.2">
      <c r="A41" s="187" t="s">
        <v>60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</row>
    <row r="42" spans="1:21" s="4" customFormat="1" ht="14.1" customHeight="1" x14ac:dyDescent="0.2">
      <c r="A42" s="33"/>
      <c r="B42" s="26" t="s">
        <v>120</v>
      </c>
      <c r="C42" s="27"/>
      <c r="D42" s="28" t="s">
        <v>44</v>
      </c>
      <c r="E42" s="27"/>
      <c r="F42" s="27"/>
      <c r="G42" s="29">
        <v>12</v>
      </c>
      <c r="H42" s="27">
        <f>G42*30</f>
        <v>360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 s="4" customFormat="1" ht="14.1" customHeight="1" x14ac:dyDescent="0.2">
      <c r="A43" s="187" t="s">
        <v>61</v>
      </c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</row>
    <row r="44" spans="1:21" s="5" customFormat="1" ht="15" customHeight="1" x14ac:dyDescent="0.2">
      <c r="A44" s="23"/>
      <c r="B44" s="26" t="s">
        <v>121</v>
      </c>
      <c r="C44" s="44"/>
      <c r="D44" s="28" t="s">
        <v>42</v>
      </c>
      <c r="E44" s="44"/>
      <c r="F44" s="44"/>
      <c r="G44" s="29">
        <v>49.5</v>
      </c>
      <c r="H44" s="35">
        <f>G44*30</f>
        <v>1485</v>
      </c>
      <c r="I44" s="44"/>
      <c r="J44" s="44"/>
      <c r="K44" s="44"/>
      <c r="L44" s="44"/>
      <c r="M44" s="43"/>
      <c r="N44" s="49"/>
      <c r="O44" s="49"/>
      <c r="P44" s="49"/>
      <c r="Q44" s="49"/>
      <c r="R44" s="49"/>
      <c r="S44" s="49"/>
      <c r="T44" s="49"/>
      <c r="U44" s="49"/>
    </row>
    <row r="45" spans="1:21" s="4" customFormat="1" ht="14.1" customHeight="1" x14ac:dyDescent="0.2">
      <c r="A45" s="218" t="s">
        <v>30</v>
      </c>
      <c r="B45" s="219"/>
      <c r="C45" s="27"/>
      <c r="D45" s="27"/>
      <c r="E45" s="27"/>
      <c r="F45" s="27"/>
      <c r="G45" s="29">
        <f>G42+G44</f>
        <v>61.5</v>
      </c>
      <c r="H45" s="27">
        <f>G45*30</f>
        <v>1845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6" spans="1:21" s="4" customFormat="1" ht="14.1" customHeight="1" x14ac:dyDescent="0.2">
      <c r="A46" s="33"/>
      <c r="B46" s="113" t="s">
        <v>64</v>
      </c>
      <c r="C46" s="27"/>
      <c r="D46" s="27"/>
      <c r="E46" s="27"/>
      <c r="F46" s="27"/>
      <c r="G46" s="29">
        <v>61.5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21" s="5" customFormat="1" ht="15.75" customHeight="1" x14ac:dyDescent="0.2">
      <c r="A47" s="189" t="s">
        <v>28</v>
      </c>
      <c r="B47" s="190"/>
      <c r="C47" s="86"/>
      <c r="D47" s="86"/>
      <c r="E47" s="86"/>
      <c r="F47" s="86"/>
      <c r="G47" s="29">
        <v>240</v>
      </c>
      <c r="H47" s="35">
        <f>240*30</f>
        <v>7200</v>
      </c>
      <c r="I47" s="35"/>
      <c r="J47" s="35"/>
      <c r="K47" s="35"/>
      <c r="L47" s="35"/>
      <c r="M47" s="35"/>
      <c r="N47" s="131">
        <f t="shared" ref="N47:U47" si="6">N27+N43</f>
        <v>0</v>
      </c>
      <c r="O47" s="131">
        <f t="shared" si="6"/>
        <v>0</v>
      </c>
      <c r="P47" s="131">
        <f t="shared" si="6"/>
        <v>0</v>
      </c>
      <c r="Q47" s="131">
        <f t="shared" si="6"/>
        <v>0</v>
      </c>
      <c r="R47" s="131">
        <f t="shared" si="6"/>
        <v>0</v>
      </c>
      <c r="S47" s="131">
        <f t="shared" si="6"/>
        <v>0</v>
      </c>
      <c r="T47" s="131">
        <f t="shared" si="6"/>
        <v>0</v>
      </c>
      <c r="U47" s="131">
        <f t="shared" si="6"/>
        <v>0</v>
      </c>
    </row>
    <row r="48" spans="1:21" s="4" customFormat="1" ht="14.1" customHeight="1" x14ac:dyDescent="0.2">
      <c r="A48" s="181" t="s">
        <v>65</v>
      </c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3"/>
    </row>
    <row r="49" spans="1:21" s="4" customFormat="1" ht="14.1" customHeight="1" x14ac:dyDescent="0.2">
      <c r="A49" s="265" t="s">
        <v>116</v>
      </c>
      <c r="B49" s="244" t="s">
        <v>117</v>
      </c>
      <c r="C49" s="27"/>
      <c r="D49" s="27">
        <v>1</v>
      </c>
      <c r="E49" s="27"/>
      <c r="F49" s="27"/>
      <c r="G49" s="29">
        <f>H49/30</f>
        <v>2</v>
      </c>
      <c r="H49" s="27">
        <f>I49+M49</f>
        <v>60</v>
      </c>
      <c r="I49" s="27">
        <f>J49+K49+L49</f>
        <v>30</v>
      </c>
      <c r="J49" s="27">
        <v>0</v>
      </c>
      <c r="K49" s="27">
        <v>30</v>
      </c>
      <c r="L49" s="27">
        <v>0</v>
      </c>
      <c r="M49" s="27">
        <v>30</v>
      </c>
      <c r="N49" s="27">
        <v>2</v>
      </c>
      <c r="O49" s="27"/>
      <c r="P49" s="27"/>
      <c r="Q49" s="27"/>
      <c r="R49" s="27"/>
      <c r="S49" s="27"/>
      <c r="T49" s="27"/>
      <c r="U49" s="27"/>
    </row>
    <row r="50" spans="1:21" s="4" customFormat="1" ht="14.1" customHeight="1" x14ac:dyDescent="0.2">
      <c r="A50" s="266"/>
      <c r="B50" s="245"/>
      <c r="C50" s="27"/>
      <c r="D50" s="27">
        <v>2</v>
      </c>
      <c r="E50" s="27"/>
      <c r="F50" s="27"/>
      <c r="G50" s="29">
        <f t="shared" ref="G50:G55" si="7">H50/30</f>
        <v>2</v>
      </c>
      <c r="H50" s="27">
        <f t="shared" ref="H50:H55" si="8">I50+M50</f>
        <v>60</v>
      </c>
      <c r="I50" s="27">
        <f t="shared" ref="I50:I55" si="9">J50+K50+L50</f>
        <v>30</v>
      </c>
      <c r="J50" s="27">
        <v>0</v>
      </c>
      <c r="K50" s="27">
        <v>30</v>
      </c>
      <c r="L50" s="27">
        <v>0</v>
      </c>
      <c r="M50" s="27">
        <v>30</v>
      </c>
      <c r="N50" s="27"/>
      <c r="O50" s="27">
        <v>2</v>
      </c>
      <c r="P50" s="27"/>
      <c r="Q50" s="27"/>
      <c r="R50" s="27"/>
      <c r="S50" s="27"/>
      <c r="T50" s="27"/>
      <c r="U50" s="27"/>
    </row>
    <row r="51" spans="1:21" s="4" customFormat="1" ht="15" customHeight="1" x14ac:dyDescent="0.2">
      <c r="A51" s="266"/>
      <c r="B51" s="245"/>
      <c r="C51" s="27"/>
      <c r="D51" s="27">
        <v>3</v>
      </c>
      <c r="E51" s="27"/>
      <c r="F51" s="27"/>
      <c r="G51" s="29">
        <f t="shared" si="7"/>
        <v>2</v>
      </c>
      <c r="H51" s="27">
        <f t="shared" si="8"/>
        <v>60</v>
      </c>
      <c r="I51" s="27">
        <f t="shared" si="9"/>
        <v>30</v>
      </c>
      <c r="J51" s="27">
        <v>0</v>
      </c>
      <c r="K51" s="27">
        <v>30</v>
      </c>
      <c r="L51" s="27">
        <v>0</v>
      </c>
      <c r="M51" s="27">
        <v>30</v>
      </c>
      <c r="N51" s="27"/>
      <c r="O51" s="27"/>
      <c r="P51" s="27">
        <v>2</v>
      </c>
      <c r="Q51" s="27"/>
      <c r="R51" s="27"/>
      <c r="S51" s="27"/>
      <c r="T51" s="27"/>
      <c r="U51" s="27"/>
    </row>
    <row r="52" spans="1:21" s="4" customFormat="1" ht="15" customHeight="1" x14ac:dyDescent="0.2">
      <c r="A52" s="266"/>
      <c r="B52" s="245"/>
      <c r="C52" s="27"/>
      <c r="D52" s="27">
        <v>4</v>
      </c>
      <c r="E52" s="27"/>
      <c r="F52" s="27"/>
      <c r="G52" s="29">
        <f t="shared" si="7"/>
        <v>2</v>
      </c>
      <c r="H52" s="27">
        <f t="shared" si="8"/>
        <v>60</v>
      </c>
      <c r="I52" s="27">
        <f t="shared" si="9"/>
        <v>30</v>
      </c>
      <c r="J52" s="27">
        <v>0</v>
      </c>
      <c r="K52" s="27">
        <v>30</v>
      </c>
      <c r="L52" s="27">
        <v>0</v>
      </c>
      <c r="M52" s="27">
        <v>30</v>
      </c>
      <c r="N52" s="27"/>
      <c r="O52" s="27"/>
      <c r="P52" s="27"/>
      <c r="Q52" s="27">
        <v>2</v>
      </c>
      <c r="R52" s="27"/>
      <c r="S52" s="27"/>
      <c r="T52" s="27"/>
      <c r="U52" s="27"/>
    </row>
    <row r="53" spans="1:21" s="4" customFormat="1" ht="15" customHeight="1" x14ac:dyDescent="0.2">
      <c r="A53" s="266"/>
      <c r="B53" s="245"/>
      <c r="C53" s="27"/>
      <c r="D53" s="27">
        <v>5</v>
      </c>
      <c r="E53" s="27"/>
      <c r="F53" s="27"/>
      <c r="G53" s="29">
        <f t="shared" si="7"/>
        <v>2</v>
      </c>
      <c r="H53" s="27">
        <f t="shared" si="8"/>
        <v>60</v>
      </c>
      <c r="I53" s="27">
        <f t="shared" si="9"/>
        <v>30</v>
      </c>
      <c r="J53" s="27">
        <v>0</v>
      </c>
      <c r="K53" s="27">
        <v>30</v>
      </c>
      <c r="L53" s="27">
        <v>0</v>
      </c>
      <c r="M53" s="27">
        <v>30</v>
      </c>
      <c r="N53" s="27"/>
      <c r="O53" s="27"/>
      <c r="P53" s="27"/>
      <c r="Q53" s="27"/>
      <c r="R53" s="27">
        <v>2</v>
      </c>
      <c r="S53" s="27"/>
      <c r="T53" s="27"/>
      <c r="U53" s="27"/>
    </row>
    <row r="54" spans="1:21" s="4" customFormat="1" ht="15" customHeight="1" x14ac:dyDescent="0.2">
      <c r="A54" s="266"/>
      <c r="B54" s="245"/>
      <c r="C54" s="27"/>
      <c r="D54" s="27">
        <v>6</v>
      </c>
      <c r="E54" s="27"/>
      <c r="F54" s="27"/>
      <c r="G54" s="29">
        <f t="shared" si="7"/>
        <v>2</v>
      </c>
      <c r="H54" s="27">
        <f t="shared" si="8"/>
        <v>60</v>
      </c>
      <c r="I54" s="27">
        <f t="shared" si="9"/>
        <v>30</v>
      </c>
      <c r="J54" s="27">
        <v>0</v>
      </c>
      <c r="K54" s="27">
        <v>30</v>
      </c>
      <c r="L54" s="27">
        <v>0</v>
      </c>
      <c r="M54" s="27">
        <v>30</v>
      </c>
      <c r="N54" s="27"/>
      <c r="O54" s="27"/>
      <c r="P54" s="27"/>
      <c r="Q54" s="27"/>
      <c r="R54" s="27"/>
      <c r="S54" s="27">
        <v>2</v>
      </c>
      <c r="T54" s="27"/>
      <c r="U54" s="27"/>
    </row>
    <row r="55" spans="1:21" s="4" customFormat="1" ht="15" customHeight="1" x14ac:dyDescent="0.2">
      <c r="A55" s="267"/>
      <c r="B55" s="246"/>
      <c r="C55" s="27">
        <v>7</v>
      </c>
      <c r="D55" s="27"/>
      <c r="E55" s="27"/>
      <c r="F55" s="27"/>
      <c r="G55" s="29">
        <f t="shared" si="7"/>
        <v>3</v>
      </c>
      <c r="H55" s="27">
        <f t="shared" si="8"/>
        <v>90</v>
      </c>
      <c r="I55" s="27">
        <f t="shared" si="9"/>
        <v>30</v>
      </c>
      <c r="J55" s="27">
        <v>0</v>
      </c>
      <c r="K55" s="27">
        <v>30</v>
      </c>
      <c r="L55" s="27">
        <v>0</v>
      </c>
      <c r="M55" s="27">
        <v>60</v>
      </c>
      <c r="N55" s="27"/>
      <c r="O55" s="27"/>
      <c r="P55" s="27"/>
      <c r="Q55" s="27"/>
      <c r="R55" s="27"/>
      <c r="S55" s="27"/>
      <c r="T55" s="27">
        <v>2</v>
      </c>
      <c r="U55" s="27"/>
    </row>
    <row r="56" spans="1:21" s="4" customFormat="1" ht="14.1" customHeight="1" x14ac:dyDescent="0.2">
      <c r="A56" s="166" t="s">
        <v>118</v>
      </c>
      <c r="B56" s="167" t="s">
        <v>67</v>
      </c>
      <c r="C56" s="50"/>
      <c r="D56" s="132" t="s">
        <v>68</v>
      </c>
      <c r="E56" s="50"/>
      <c r="F56" s="50"/>
      <c r="G56" s="49">
        <v>10</v>
      </c>
      <c r="H56" s="50">
        <v>300</v>
      </c>
      <c r="I56" s="50"/>
      <c r="J56" s="50"/>
      <c r="K56" s="50"/>
      <c r="L56" s="50"/>
      <c r="M56" s="50"/>
      <c r="N56" s="133">
        <v>4</v>
      </c>
      <c r="O56" s="133">
        <v>4</v>
      </c>
      <c r="P56" s="133">
        <v>4</v>
      </c>
      <c r="Q56" s="133">
        <v>4</v>
      </c>
      <c r="R56" s="132" t="s">
        <v>31</v>
      </c>
      <c r="S56" s="132" t="s">
        <v>31</v>
      </c>
      <c r="T56" s="132" t="s">
        <v>32</v>
      </c>
      <c r="U56" s="134" t="s">
        <v>32</v>
      </c>
    </row>
    <row r="57" spans="1:21" s="5" customFormat="1" ht="15" customHeight="1" x14ac:dyDescent="0.2">
      <c r="A57" s="166" t="s">
        <v>119</v>
      </c>
      <c r="B57" s="60" t="s">
        <v>84</v>
      </c>
      <c r="C57" s="43"/>
      <c r="D57" s="28" t="s">
        <v>42</v>
      </c>
      <c r="E57" s="43"/>
      <c r="F57" s="43"/>
      <c r="G57" s="135">
        <v>29</v>
      </c>
      <c r="H57" s="136">
        <v>870</v>
      </c>
      <c r="I57" s="43"/>
      <c r="J57" s="43"/>
      <c r="K57" s="43"/>
      <c r="L57" s="43"/>
      <c r="M57" s="43"/>
      <c r="N57" s="29"/>
      <c r="O57" s="29"/>
      <c r="P57" s="29"/>
      <c r="Q57" s="29"/>
      <c r="R57" s="29"/>
      <c r="S57" s="29"/>
      <c r="T57" s="29"/>
      <c r="U57" s="29"/>
    </row>
    <row r="58" spans="1:21" s="5" customFormat="1" ht="14.1" customHeight="1" x14ac:dyDescent="0.2">
      <c r="A58" s="137"/>
      <c r="B58" s="138"/>
      <c r="C58" s="139"/>
      <c r="D58" s="139"/>
      <c r="E58" s="139"/>
      <c r="F58" s="189" t="s">
        <v>69</v>
      </c>
      <c r="G58" s="217"/>
      <c r="H58" s="217"/>
      <c r="I58" s="217"/>
      <c r="J58" s="217"/>
      <c r="K58" s="217"/>
      <c r="L58" s="217"/>
      <c r="M58" s="190"/>
      <c r="N58" s="29"/>
      <c r="O58" s="29"/>
      <c r="P58" s="29"/>
      <c r="Q58" s="29"/>
      <c r="R58" s="29"/>
      <c r="S58" s="29"/>
      <c r="T58" s="29"/>
      <c r="U58" s="29"/>
    </row>
    <row r="59" spans="1:21" s="5" customFormat="1" ht="14.1" customHeight="1" x14ac:dyDescent="0.2">
      <c r="A59" s="137"/>
      <c r="B59" s="67" t="s">
        <v>87</v>
      </c>
      <c r="C59" s="67"/>
      <c r="D59" s="67"/>
      <c r="E59" s="139"/>
      <c r="F59" s="221" t="s">
        <v>38</v>
      </c>
      <c r="G59" s="222"/>
      <c r="H59" s="222"/>
      <c r="I59" s="222"/>
      <c r="J59" s="222"/>
      <c r="K59" s="222"/>
      <c r="L59" s="222"/>
      <c r="M59" s="223"/>
      <c r="N59" s="29"/>
      <c r="O59" s="29"/>
      <c r="P59" s="29"/>
      <c r="Q59" s="29"/>
      <c r="R59" s="29"/>
      <c r="S59" s="29"/>
      <c r="T59" s="29"/>
      <c r="U59" s="29"/>
    </row>
    <row r="60" spans="1:21" s="5" customFormat="1" ht="14.1" customHeight="1" x14ac:dyDescent="0.2">
      <c r="A60" s="137"/>
      <c r="B60" s="209" t="s">
        <v>85</v>
      </c>
      <c r="C60" s="209"/>
      <c r="D60" s="209"/>
      <c r="E60" s="139"/>
      <c r="F60" s="221" t="s">
        <v>39</v>
      </c>
      <c r="G60" s="222"/>
      <c r="H60" s="222"/>
      <c r="I60" s="222"/>
      <c r="J60" s="222"/>
      <c r="K60" s="222"/>
      <c r="L60" s="222"/>
      <c r="M60" s="223"/>
      <c r="N60" s="29"/>
      <c r="O60" s="29"/>
      <c r="P60" s="29"/>
      <c r="Q60" s="29"/>
      <c r="R60" s="29"/>
      <c r="S60" s="29"/>
      <c r="T60" s="29"/>
      <c r="U60" s="29"/>
    </row>
    <row r="61" spans="1:21" s="5" customFormat="1" ht="14.1" customHeight="1" x14ac:dyDescent="0.2">
      <c r="A61" s="140"/>
      <c r="B61" s="209"/>
      <c r="C61" s="209"/>
      <c r="D61" s="209"/>
      <c r="E61" s="139"/>
      <c r="F61" s="189" t="s">
        <v>15</v>
      </c>
      <c r="G61" s="217"/>
      <c r="H61" s="217"/>
      <c r="I61" s="217"/>
      <c r="J61" s="217"/>
      <c r="K61" s="217"/>
      <c r="L61" s="217"/>
      <c r="M61" s="190"/>
      <c r="N61" s="27"/>
      <c r="O61" s="27"/>
      <c r="P61" s="27"/>
      <c r="Q61" s="27"/>
      <c r="R61" s="27"/>
      <c r="S61" s="27"/>
      <c r="T61" s="27"/>
      <c r="U61" s="27"/>
    </row>
    <row r="62" spans="1:21" s="5" customFormat="1" ht="14.1" customHeight="1" x14ac:dyDescent="0.2">
      <c r="A62" s="11"/>
      <c r="B62" s="209"/>
      <c r="C62" s="209"/>
      <c r="D62" s="209"/>
      <c r="E62" s="141"/>
      <c r="F62" s="188" t="s">
        <v>13</v>
      </c>
      <c r="G62" s="188"/>
      <c r="H62" s="188"/>
      <c r="I62" s="188"/>
      <c r="J62" s="188"/>
      <c r="K62" s="188"/>
      <c r="L62" s="188"/>
      <c r="M62" s="188"/>
      <c r="N62" s="27"/>
      <c r="O62" s="27"/>
      <c r="P62" s="27"/>
      <c r="Q62" s="27"/>
      <c r="R62" s="27"/>
      <c r="S62" s="27"/>
      <c r="T62" s="27"/>
      <c r="U62" s="27"/>
    </row>
    <row r="63" spans="1:21" s="5" customFormat="1" ht="14.1" customHeight="1" x14ac:dyDescent="0.2">
      <c r="A63" s="24"/>
      <c r="B63" s="209"/>
      <c r="C63" s="209"/>
      <c r="D63" s="209"/>
      <c r="E63" s="24"/>
      <c r="F63" s="189" t="s">
        <v>14</v>
      </c>
      <c r="G63" s="217"/>
      <c r="H63" s="217"/>
      <c r="I63" s="217"/>
      <c r="J63" s="217"/>
      <c r="K63" s="217"/>
      <c r="L63" s="217"/>
      <c r="M63" s="190"/>
      <c r="N63" s="42"/>
      <c r="O63" s="42"/>
      <c r="P63" s="42"/>
      <c r="Q63" s="42"/>
      <c r="R63" s="27"/>
      <c r="S63" s="27"/>
      <c r="T63" s="27"/>
      <c r="U63" s="27"/>
    </row>
    <row r="64" spans="1:21" s="5" customFormat="1" ht="9" customHeight="1" x14ac:dyDescent="0.2">
      <c r="A64" s="36"/>
      <c r="B64" s="36"/>
      <c r="C64" s="36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31"/>
      <c r="S64" s="31"/>
      <c r="T64" s="31"/>
      <c r="U64" s="31"/>
    </row>
    <row r="65" spans="1:43" s="2" customFormat="1" ht="13.5" customHeight="1" x14ac:dyDescent="0.2">
      <c r="A65" s="179" t="s">
        <v>96</v>
      </c>
      <c r="B65" s="179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62"/>
      <c r="S65" s="62"/>
      <c r="T65" s="62"/>
      <c r="U65" s="62"/>
      <c r="W65" s="7"/>
      <c r="X65" s="8"/>
      <c r="Y65" s="9"/>
      <c r="Z65" s="9"/>
      <c r="AA65" s="9"/>
      <c r="AB65" s="9"/>
      <c r="AC65" s="10"/>
      <c r="AD65" s="9"/>
      <c r="AE65" s="8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</row>
    <row r="66" spans="1:43" s="13" customFormat="1" ht="15" customHeight="1" x14ac:dyDescent="0.2">
      <c r="A66" s="210" t="s">
        <v>70</v>
      </c>
      <c r="B66" s="235" t="s">
        <v>18</v>
      </c>
      <c r="C66" s="238" t="s">
        <v>1</v>
      </c>
      <c r="D66" s="239"/>
      <c r="E66" s="214" t="s">
        <v>2</v>
      </c>
      <c r="F66" s="214" t="s">
        <v>41</v>
      </c>
      <c r="G66" s="214" t="s">
        <v>17</v>
      </c>
      <c r="H66" s="204" t="s">
        <v>3</v>
      </c>
      <c r="I66" s="232"/>
      <c r="J66" s="232"/>
      <c r="K66" s="232"/>
      <c r="L66" s="232"/>
      <c r="M66" s="205"/>
      <c r="N66" s="238" t="s">
        <v>4</v>
      </c>
      <c r="O66" s="242"/>
      <c r="P66" s="242"/>
      <c r="Q66" s="239"/>
      <c r="R66" s="11"/>
      <c r="S66" s="11"/>
      <c r="T66" s="12"/>
      <c r="U66" s="12"/>
      <c r="W66" s="14"/>
      <c r="X66" s="15"/>
      <c r="Y66" s="16"/>
      <c r="Z66" s="17"/>
      <c r="AA66" s="17"/>
      <c r="AB66" s="17"/>
      <c r="AC66" s="18"/>
      <c r="AD66" s="17"/>
      <c r="AE66" s="17"/>
      <c r="AF66" s="17"/>
      <c r="AG66" s="17"/>
      <c r="AH66" s="17"/>
      <c r="AI66" s="17"/>
      <c r="AJ66" s="17"/>
      <c r="AK66" s="16"/>
      <c r="AL66" s="16"/>
      <c r="AM66" s="16"/>
      <c r="AN66" s="16"/>
      <c r="AO66" s="16"/>
      <c r="AP66" s="16"/>
      <c r="AQ66" s="16"/>
    </row>
    <row r="67" spans="1:43" s="13" customFormat="1" ht="15" customHeight="1" x14ac:dyDescent="0.2">
      <c r="A67" s="211"/>
      <c r="B67" s="236"/>
      <c r="C67" s="240"/>
      <c r="D67" s="241"/>
      <c r="E67" s="215"/>
      <c r="F67" s="215"/>
      <c r="G67" s="215"/>
      <c r="H67" s="214" t="s">
        <v>5</v>
      </c>
      <c r="I67" s="204" t="s">
        <v>6</v>
      </c>
      <c r="J67" s="232"/>
      <c r="K67" s="232"/>
      <c r="L67" s="205"/>
      <c r="M67" s="214" t="s">
        <v>7</v>
      </c>
      <c r="N67" s="240"/>
      <c r="O67" s="243"/>
      <c r="P67" s="243"/>
      <c r="Q67" s="241"/>
      <c r="R67" s="11"/>
      <c r="S67" s="11"/>
      <c r="T67" s="12"/>
      <c r="U67" s="12"/>
      <c r="W67" s="14"/>
      <c r="X67" s="15"/>
      <c r="Y67" s="16"/>
      <c r="Z67" s="17"/>
      <c r="AA67" s="17"/>
      <c r="AB67" s="17"/>
      <c r="AC67" s="18"/>
      <c r="AD67" s="17"/>
      <c r="AE67" s="17"/>
      <c r="AF67" s="17"/>
      <c r="AG67" s="17"/>
      <c r="AH67" s="17"/>
      <c r="AI67" s="17"/>
      <c r="AJ67" s="17"/>
      <c r="AK67" s="16"/>
      <c r="AL67" s="16"/>
      <c r="AM67" s="16"/>
      <c r="AN67" s="16"/>
      <c r="AO67" s="16"/>
      <c r="AP67" s="16"/>
      <c r="AQ67" s="16"/>
    </row>
    <row r="68" spans="1:43" s="13" customFormat="1" ht="15" customHeight="1" x14ac:dyDescent="0.2">
      <c r="A68" s="211"/>
      <c r="B68" s="236"/>
      <c r="C68" s="210" t="s">
        <v>98</v>
      </c>
      <c r="D68" s="210" t="s">
        <v>99</v>
      </c>
      <c r="E68" s="215"/>
      <c r="F68" s="215"/>
      <c r="G68" s="215"/>
      <c r="H68" s="215"/>
      <c r="I68" s="214" t="s">
        <v>0</v>
      </c>
      <c r="J68" s="214" t="s">
        <v>8</v>
      </c>
      <c r="K68" s="214" t="s">
        <v>9</v>
      </c>
      <c r="L68" s="214" t="s">
        <v>10</v>
      </c>
      <c r="M68" s="215"/>
      <c r="N68" s="204" t="s">
        <v>11</v>
      </c>
      <c r="O68" s="205"/>
      <c r="P68" s="204" t="s">
        <v>12</v>
      </c>
      <c r="Q68" s="205"/>
      <c r="R68" s="233"/>
      <c r="S68" s="234"/>
      <c r="T68" s="12"/>
      <c r="U68" s="12"/>
      <c r="W68" s="14"/>
      <c r="X68" s="19"/>
      <c r="Y68" s="17"/>
      <c r="Z68" s="17"/>
      <c r="AA68" s="17"/>
      <c r="AB68" s="17"/>
      <c r="AC68" s="18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</row>
    <row r="69" spans="1:43" s="13" customFormat="1" ht="15" customHeight="1" x14ac:dyDescent="0.2">
      <c r="A69" s="211"/>
      <c r="B69" s="236"/>
      <c r="C69" s="211"/>
      <c r="D69" s="211"/>
      <c r="E69" s="215"/>
      <c r="F69" s="215"/>
      <c r="G69" s="215"/>
      <c r="H69" s="215"/>
      <c r="I69" s="215"/>
      <c r="J69" s="215"/>
      <c r="K69" s="215"/>
      <c r="L69" s="215"/>
      <c r="M69" s="215"/>
      <c r="N69" s="6">
        <v>1</v>
      </c>
      <c r="O69" s="6">
        <v>2</v>
      </c>
      <c r="P69" s="6">
        <v>3</v>
      </c>
      <c r="Q69" s="6">
        <v>4</v>
      </c>
      <c r="R69" s="20"/>
      <c r="S69" s="20"/>
      <c r="T69" s="12"/>
      <c r="U69" s="12"/>
      <c r="W69" s="14"/>
      <c r="X69" s="21"/>
      <c r="Y69" s="17"/>
      <c r="Z69" s="17"/>
      <c r="AA69" s="17"/>
      <c r="AB69" s="22"/>
      <c r="AC69" s="18"/>
      <c r="AD69" s="17"/>
      <c r="AE69" s="16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</row>
    <row r="70" spans="1:43" s="13" customFormat="1" ht="21" customHeight="1" x14ac:dyDescent="0.2">
      <c r="A70" s="211"/>
      <c r="B70" s="236"/>
      <c r="C70" s="211"/>
      <c r="D70" s="211"/>
      <c r="E70" s="215"/>
      <c r="F70" s="215"/>
      <c r="G70" s="215"/>
      <c r="H70" s="215"/>
      <c r="I70" s="215"/>
      <c r="J70" s="215"/>
      <c r="K70" s="215"/>
      <c r="L70" s="215"/>
      <c r="M70" s="215"/>
      <c r="N70" s="204" t="s">
        <v>16</v>
      </c>
      <c r="O70" s="232"/>
      <c r="P70" s="232"/>
      <c r="Q70" s="205"/>
      <c r="R70" s="11"/>
      <c r="S70" s="11"/>
      <c r="T70" s="12"/>
      <c r="U70" s="12"/>
      <c r="W70" s="14"/>
      <c r="X70" s="21"/>
      <c r="Y70" s="17"/>
      <c r="Z70" s="17"/>
      <c r="AA70" s="17"/>
      <c r="AB70" s="22"/>
      <c r="AC70" s="18"/>
      <c r="AD70" s="17"/>
      <c r="AE70" s="16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</row>
    <row r="71" spans="1:43" s="13" customFormat="1" ht="15" customHeight="1" x14ac:dyDescent="0.2">
      <c r="A71" s="212"/>
      <c r="B71" s="237"/>
      <c r="C71" s="212"/>
      <c r="D71" s="212"/>
      <c r="E71" s="216"/>
      <c r="F71" s="216"/>
      <c r="G71" s="216"/>
      <c r="H71" s="216"/>
      <c r="I71" s="216"/>
      <c r="J71" s="216"/>
      <c r="K71" s="216"/>
      <c r="L71" s="216"/>
      <c r="M71" s="216"/>
      <c r="N71" s="6">
        <v>15</v>
      </c>
      <c r="O71" s="6">
        <v>15</v>
      </c>
      <c r="P71" s="6">
        <v>15</v>
      </c>
      <c r="Q71" s="171">
        <v>9</v>
      </c>
      <c r="R71" s="20"/>
      <c r="S71" s="20"/>
      <c r="T71" s="12"/>
      <c r="U71" s="12"/>
    </row>
    <row r="72" spans="1:43" s="13" customFormat="1" ht="15" customHeight="1" x14ac:dyDescent="0.2">
      <c r="A72" s="23">
        <v>1</v>
      </c>
      <c r="B72" s="23">
        <v>2</v>
      </c>
      <c r="C72" s="23">
        <v>3</v>
      </c>
      <c r="D72" s="23">
        <v>4</v>
      </c>
      <c r="E72" s="23"/>
      <c r="F72" s="6">
        <v>5</v>
      </c>
      <c r="G72" s="6">
        <v>6</v>
      </c>
      <c r="H72" s="6">
        <v>7</v>
      </c>
      <c r="I72" s="6">
        <v>8</v>
      </c>
      <c r="J72" s="6">
        <v>9</v>
      </c>
      <c r="K72" s="6">
        <v>10</v>
      </c>
      <c r="L72" s="6">
        <v>11</v>
      </c>
      <c r="M72" s="6">
        <v>12</v>
      </c>
      <c r="N72" s="6">
        <v>13</v>
      </c>
      <c r="O72" s="6">
        <v>14</v>
      </c>
      <c r="P72" s="6">
        <v>15</v>
      </c>
      <c r="Q72" s="6">
        <v>16</v>
      </c>
      <c r="R72" s="20"/>
      <c r="S72" s="20"/>
      <c r="T72" s="12"/>
      <c r="U72" s="12"/>
    </row>
    <row r="73" spans="1:43" s="13" customFormat="1" ht="15" customHeight="1" x14ac:dyDescent="0.2">
      <c r="A73" s="181" t="s">
        <v>33</v>
      </c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3"/>
      <c r="R73" s="24"/>
      <c r="S73" s="25"/>
      <c r="T73" s="12"/>
      <c r="U73" s="12"/>
    </row>
    <row r="74" spans="1:43" s="13" customFormat="1" ht="15" customHeight="1" x14ac:dyDescent="0.2">
      <c r="A74" s="181" t="s">
        <v>34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3"/>
      <c r="R74" s="24"/>
      <c r="S74" s="24"/>
      <c r="T74" s="12"/>
      <c r="U74" s="12"/>
    </row>
    <row r="75" spans="1:43" s="32" customFormat="1" ht="15" customHeight="1" x14ac:dyDescent="0.2">
      <c r="A75" s="108" t="s">
        <v>45</v>
      </c>
      <c r="B75" s="26"/>
      <c r="C75" s="27"/>
      <c r="D75" s="27"/>
      <c r="E75" s="27"/>
      <c r="F75" s="28"/>
      <c r="G75" s="29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4"/>
      <c r="S75" s="30"/>
      <c r="T75" s="31"/>
      <c r="U75" s="31"/>
    </row>
    <row r="76" spans="1:43" s="37" customFormat="1" ht="15" customHeight="1" x14ac:dyDescent="0.2">
      <c r="A76" s="188" t="s">
        <v>76</v>
      </c>
      <c r="B76" s="188"/>
      <c r="C76" s="33"/>
      <c r="D76" s="33"/>
      <c r="E76" s="33"/>
      <c r="F76" s="33"/>
      <c r="G76" s="55">
        <f>G75</f>
        <v>0</v>
      </c>
      <c r="H76" s="85">
        <f t="shared" ref="H76:O76" si="10">H75</f>
        <v>0</v>
      </c>
      <c r="I76" s="85">
        <f t="shared" si="10"/>
        <v>0</v>
      </c>
      <c r="J76" s="85">
        <f t="shared" si="10"/>
        <v>0</v>
      </c>
      <c r="K76" s="85">
        <f t="shared" si="10"/>
        <v>0</v>
      </c>
      <c r="L76" s="85">
        <f t="shared" si="10"/>
        <v>0</v>
      </c>
      <c r="M76" s="85">
        <f t="shared" si="10"/>
        <v>0</v>
      </c>
      <c r="N76" s="85"/>
      <c r="O76" s="85">
        <f t="shared" si="10"/>
        <v>0</v>
      </c>
      <c r="P76" s="42"/>
      <c r="Q76" s="42"/>
      <c r="R76" s="36"/>
      <c r="S76" s="36"/>
      <c r="T76" s="31"/>
      <c r="U76" s="31"/>
    </row>
    <row r="77" spans="1:43" s="32" customFormat="1" ht="15" customHeight="1" x14ac:dyDescent="0.2">
      <c r="A77" s="181" t="s">
        <v>40</v>
      </c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3"/>
      <c r="R77" s="24"/>
      <c r="S77" s="36"/>
      <c r="T77" s="38"/>
      <c r="U77" s="38"/>
    </row>
    <row r="78" spans="1:43" s="32" customFormat="1" ht="15" customHeight="1" x14ac:dyDescent="0.2">
      <c r="A78" s="108" t="s">
        <v>49</v>
      </c>
      <c r="B78" s="26"/>
      <c r="C78" s="42"/>
      <c r="D78" s="42"/>
      <c r="E78" s="27"/>
      <c r="F78" s="27"/>
      <c r="G78" s="29"/>
      <c r="H78" s="27"/>
      <c r="I78" s="53"/>
      <c r="J78" s="27"/>
      <c r="K78" s="27"/>
      <c r="L78" s="27"/>
      <c r="M78" s="27"/>
      <c r="N78" s="27"/>
      <c r="O78" s="27"/>
      <c r="P78" s="27"/>
      <c r="Q78" s="27"/>
      <c r="R78" s="24"/>
      <c r="S78" s="30"/>
      <c r="T78" s="31"/>
      <c r="U78" s="31"/>
    </row>
    <row r="79" spans="1:43" s="32" customFormat="1" ht="15" customHeight="1" x14ac:dyDescent="0.2">
      <c r="A79" s="23"/>
      <c r="B79" s="48"/>
      <c r="C79" s="27"/>
      <c r="D79" s="27"/>
      <c r="E79" s="27"/>
      <c r="F79" s="27"/>
      <c r="G79" s="29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4"/>
      <c r="S79" s="30"/>
      <c r="T79" s="59"/>
      <c r="U79" s="59"/>
      <c r="V79" s="65"/>
    </row>
    <row r="80" spans="1:43" s="32" customFormat="1" ht="15" customHeight="1" x14ac:dyDescent="0.2">
      <c r="A80" s="188" t="s">
        <v>77</v>
      </c>
      <c r="B80" s="188"/>
      <c r="C80" s="33"/>
      <c r="D80" s="33"/>
      <c r="E80" s="33"/>
      <c r="F80" s="33"/>
      <c r="G80" s="35">
        <f t="shared" ref="G80:M80" si="11">SUM(G78:G79)</f>
        <v>0</v>
      </c>
      <c r="H80" s="35">
        <f t="shared" si="11"/>
        <v>0</v>
      </c>
      <c r="I80" s="35">
        <f t="shared" si="11"/>
        <v>0</v>
      </c>
      <c r="J80" s="35">
        <f t="shared" si="11"/>
        <v>0</v>
      </c>
      <c r="K80" s="35">
        <f t="shared" si="11"/>
        <v>0</v>
      </c>
      <c r="L80" s="35">
        <f t="shared" si="11"/>
        <v>0</v>
      </c>
      <c r="M80" s="35">
        <f t="shared" si="11"/>
        <v>0</v>
      </c>
      <c r="N80" s="35">
        <f>SUM(N78:N78)</f>
        <v>0</v>
      </c>
      <c r="O80" s="35">
        <f>SUM(O78:O78)</f>
        <v>0</v>
      </c>
      <c r="P80" s="35">
        <f>SUM(P78:P78)</f>
        <v>0</v>
      </c>
      <c r="Q80" s="35">
        <f>SUM(Q78:Q79)</f>
        <v>0</v>
      </c>
      <c r="R80" s="24"/>
      <c r="S80" s="30"/>
      <c r="T80" s="59"/>
      <c r="U80" s="59"/>
      <c r="V80" s="65"/>
    </row>
    <row r="81" spans="1:22" s="32" customFormat="1" ht="15" customHeight="1" x14ac:dyDescent="0.2">
      <c r="A81" s="207" t="s">
        <v>54</v>
      </c>
      <c r="B81" s="207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109"/>
      <c r="S81" s="109"/>
      <c r="T81" s="109"/>
      <c r="U81" s="109"/>
      <c r="V81" s="66"/>
    </row>
    <row r="82" spans="1:22" s="32" customFormat="1" ht="15" customHeight="1" x14ac:dyDescent="0.2">
      <c r="A82" s="108" t="s">
        <v>53</v>
      </c>
      <c r="B82" s="75"/>
      <c r="C82" s="33"/>
      <c r="D82" s="33"/>
      <c r="E82" s="33"/>
      <c r="F82" s="33"/>
      <c r="G82" s="40"/>
      <c r="H82" s="41"/>
      <c r="I82" s="41"/>
      <c r="J82" s="41"/>
      <c r="K82" s="41"/>
      <c r="L82" s="41"/>
      <c r="M82" s="41"/>
      <c r="N82" s="35"/>
      <c r="O82" s="35"/>
      <c r="P82" s="35"/>
      <c r="Q82" s="35"/>
      <c r="R82" s="24"/>
      <c r="S82" s="30"/>
      <c r="T82" s="59"/>
      <c r="U82" s="59"/>
      <c r="V82" s="65"/>
    </row>
    <row r="83" spans="1:22" s="32" customFormat="1" ht="15" customHeight="1" x14ac:dyDescent="0.2">
      <c r="A83" s="188" t="s">
        <v>81</v>
      </c>
      <c r="B83" s="188"/>
      <c r="C83" s="33"/>
      <c r="D83" s="33"/>
      <c r="E83" s="33"/>
      <c r="F83" s="33"/>
      <c r="G83" s="40"/>
      <c r="H83" s="41"/>
      <c r="I83" s="41"/>
      <c r="J83" s="41"/>
      <c r="K83" s="41"/>
      <c r="L83" s="41"/>
      <c r="M83" s="41"/>
      <c r="N83" s="35"/>
      <c r="O83" s="35"/>
      <c r="P83" s="35"/>
      <c r="Q83" s="35"/>
      <c r="R83" s="24"/>
      <c r="S83" s="30"/>
      <c r="T83" s="59"/>
      <c r="U83" s="59"/>
      <c r="V83" s="65"/>
    </row>
    <row r="84" spans="1:22" s="32" customFormat="1" ht="15" customHeight="1" x14ac:dyDescent="0.2">
      <c r="A84" s="181" t="s">
        <v>36</v>
      </c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3"/>
      <c r="R84" s="24"/>
      <c r="S84" s="30"/>
      <c r="T84" s="31"/>
      <c r="U84" s="31"/>
    </row>
    <row r="85" spans="1:22" s="32" customFormat="1" ht="15" customHeight="1" x14ac:dyDescent="0.2">
      <c r="A85" s="108" t="s">
        <v>55</v>
      </c>
      <c r="B85" s="129" t="s">
        <v>21</v>
      </c>
      <c r="C85" s="57"/>
      <c r="D85" s="110">
        <v>2</v>
      </c>
      <c r="E85" s="110"/>
      <c r="F85" s="110"/>
      <c r="G85" s="111">
        <v>3</v>
      </c>
      <c r="H85" s="110">
        <v>90</v>
      </c>
      <c r="I85" s="110"/>
      <c r="J85" s="110"/>
      <c r="K85" s="110"/>
      <c r="L85" s="110"/>
      <c r="M85" s="110">
        <v>90</v>
      </c>
      <c r="N85" s="33"/>
      <c r="O85" s="33"/>
      <c r="P85" s="33"/>
      <c r="Q85" s="33"/>
      <c r="R85" s="24"/>
      <c r="S85" s="36"/>
      <c r="T85" s="31"/>
      <c r="U85" s="31"/>
    </row>
    <row r="86" spans="1:22" s="32" customFormat="1" ht="15" customHeight="1" x14ac:dyDescent="0.2">
      <c r="A86" s="108" t="s">
        <v>56</v>
      </c>
      <c r="B86" s="42" t="s">
        <v>22</v>
      </c>
      <c r="C86" s="43"/>
      <c r="D86" s="43">
        <v>4</v>
      </c>
      <c r="E86" s="43"/>
      <c r="F86" s="43"/>
      <c r="G86" s="29">
        <v>6</v>
      </c>
      <c r="H86" s="35">
        <v>180</v>
      </c>
      <c r="I86" s="44"/>
      <c r="J86" s="43"/>
      <c r="K86" s="43"/>
      <c r="L86" s="43"/>
      <c r="M86" s="43">
        <v>180</v>
      </c>
      <c r="N86" s="33"/>
      <c r="O86" s="33"/>
      <c r="P86" s="33"/>
      <c r="Q86" s="33"/>
      <c r="R86" s="24"/>
      <c r="S86" s="36"/>
      <c r="T86" s="31"/>
      <c r="U86" s="31"/>
    </row>
    <row r="87" spans="1:22" s="32" customFormat="1" ht="15" customHeight="1" x14ac:dyDescent="0.2">
      <c r="A87" s="188" t="s">
        <v>79</v>
      </c>
      <c r="B87" s="188"/>
      <c r="C87" s="112"/>
      <c r="D87" s="43"/>
      <c r="E87" s="43"/>
      <c r="F87" s="43"/>
      <c r="G87" s="29"/>
      <c r="H87" s="35"/>
      <c r="I87" s="43"/>
      <c r="J87" s="43"/>
      <c r="K87" s="43"/>
      <c r="L87" s="43"/>
      <c r="M87" s="43"/>
      <c r="N87" s="33"/>
      <c r="O87" s="33"/>
      <c r="P87" s="33"/>
      <c r="Q87" s="33"/>
      <c r="R87" s="24"/>
      <c r="S87" s="36"/>
      <c r="T87" s="31"/>
      <c r="U87" s="31"/>
    </row>
    <row r="88" spans="1:22" s="32" customFormat="1" ht="15" customHeight="1" x14ac:dyDescent="0.2">
      <c r="A88" s="181" t="s">
        <v>37</v>
      </c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3"/>
      <c r="R88" s="24"/>
      <c r="S88" s="36"/>
      <c r="T88" s="31"/>
      <c r="U88" s="31"/>
    </row>
    <row r="89" spans="1:22" s="32" customFormat="1" ht="15" customHeight="1" x14ac:dyDescent="0.2">
      <c r="A89" s="108" t="s">
        <v>57</v>
      </c>
      <c r="B89" s="45" t="s">
        <v>27</v>
      </c>
      <c r="C89" s="43">
        <v>4</v>
      </c>
      <c r="D89" s="43" t="s">
        <v>23</v>
      </c>
      <c r="E89" s="43"/>
      <c r="F89" s="43" t="s">
        <v>23</v>
      </c>
      <c r="G89" s="29">
        <f>H89/30</f>
        <v>6</v>
      </c>
      <c r="H89" s="35">
        <v>180</v>
      </c>
      <c r="I89" s="46"/>
      <c r="J89" s="44"/>
      <c r="K89" s="43"/>
      <c r="L89" s="43"/>
      <c r="M89" s="43">
        <v>180</v>
      </c>
      <c r="N89" s="33"/>
      <c r="O89" s="33"/>
      <c r="P89" s="33"/>
      <c r="Q89" s="33"/>
      <c r="R89" s="24"/>
      <c r="S89" s="36"/>
      <c r="T89" s="31"/>
      <c r="U89" s="31"/>
    </row>
    <row r="90" spans="1:22" s="32" customFormat="1" ht="15" customHeight="1" x14ac:dyDescent="0.2">
      <c r="A90" s="188" t="s">
        <v>82</v>
      </c>
      <c r="B90" s="188"/>
      <c r="C90" s="33"/>
      <c r="D90" s="33"/>
      <c r="E90" s="33"/>
      <c r="F90" s="33"/>
      <c r="G90" s="29">
        <f t="shared" ref="G90:Q90" si="12">G75+G79+G85+G88</f>
        <v>3</v>
      </c>
      <c r="H90" s="35">
        <f t="shared" si="12"/>
        <v>90</v>
      </c>
      <c r="I90" s="35">
        <f t="shared" si="12"/>
        <v>0</v>
      </c>
      <c r="J90" s="35">
        <f t="shared" si="12"/>
        <v>0</v>
      </c>
      <c r="K90" s="35">
        <f t="shared" si="12"/>
        <v>0</v>
      </c>
      <c r="L90" s="35">
        <f t="shared" si="12"/>
        <v>0</v>
      </c>
      <c r="M90" s="35">
        <f t="shared" si="12"/>
        <v>90</v>
      </c>
      <c r="N90" s="35">
        <f t="shared" si="12"/>
        <v>0</v>
      </c>
      <c r="O90" s="35">
        <f t="shared" si="12"/>
        <v>0</v>
      </c>
      <c r="P90" s="35">
        <f t="shared" si="12"/>
        <v>0</v>
      </c>
      <c r="Q90" s="35">
        <f t="shared" si="12"/>
        <v>0</v>
      </c>
      <c r="R90" s="24"/>
      <c r="S90" s="36"/>
      <c r="T90" s="31"/>
      <c r="U90" s="31"/>
    </row>
    <row r="91" spans="1:22" s="32" customFormat="1" ht="15" customHeight="1" x14ac:dyDescent="0.2">
      <c r="A91" s="189" t="s">
        <v>29</v>
      </c>
      <c r="B91" s="190"/>
      <c r="C91" s="33"/>
      <c r="D91" s="33"/>
      <c r="E91" s="33"/>
      <c r="F91" s="33"/>
      <c r="G91" s="29">
        <v>90</v>
      </c>
      <c r="H91" s="35">
        <f>90*30</f>
        <v>2700</v>
      </c>
      <c r="I91" s="35"/>
      <c r="J91" s="35"/>
      <c r="K91" s="35"/>
      <c r="L91" s="35"/>
      <c r="M91" s="35"/>
      <c r="N91" s="35"/>
      <c r="O91" s="35"/>
      <c r="P91" s="35"/>
      <c r="Q91" s="35"/>
      <c r="R91" s="24"/>
      <c r="S91" s="36"/>
      <c r="T91" s="31"/>
      <c r="U91" s="31"/>
    </row>
    <row r="92" spans="1:22" s="32" customFormat="1" ht="15" customHeight="1" x14ac:dyDescent="0.2">
      <c r="A92" s="181" t="s">
        <v>35</v>
      </c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3"/>
      <c r="R92" s="24"/>
      <c r="S92" s="30"/>
      <c r="T92" s="31"/>
      <c r="U92" s="31"/>
    </row>
    <row r="93" spans="1:22" s="32" customFormat="1" ht="15" customHeight="1" x14ac:dyDescent="0.2">
      <c r="A93" s="181" t="s">
        <v>59</v>
      </c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3"/>
      <c r="R93" s="24"/>
      <c r="S93" s="30"/>
      <c r="T93" s="31"/>
      <c r="U93" s="31"/>
    </row>
    <row r="94" spans="1:22" s="32" customFormat="1" ht="15" customHeight="1" x14ac:dyDescent="0.2">
      <c r="A94" s="23"/>
      <c r="B94" s="26" t="s">
        <v>121</v>
      </c>
      <c r="C94" s="44"/>
      <c r="D94" s="28" t="s">
        <v>74</v>
      </c>
      <c r="E94" s="44"/>
      <c r="F94" s="44"/>
      <c r="G94" s="29">
        <v>30</v>
      </c>
      <c r="H94" s="35">
        <f>G94*30</f>
        <v>900</v>
      </c>
      <c r="I94" s="42" t="s">
        <v>75</v>
      </c>
      <c r="J94" s="42"/>
      <c r="K94" s="42"/>
      <c r="L94" s="42"/>
      <c r="M94" s="42"/>
      <c r="N94" s="42"/>
      <c r="O94" s="53"/>
      <c r="P94" s="53"/>
      <c r="Q94" s="27"/>
      <c r="R94" s="11"/>
      <c r="S94" s="54"/>
      <c r="T94" s="31"/>
      <c r="U94" s="31"/>
    </row>
    <row r="95" spans="1:22" s="32" customFormat="1" ht="15" customHeight="1" x14ac:dyDescent="0.2">
      <c r="A95" s="218" t="s">
        <v>30</v>
      </c>
      <c r="B95" s="219"/>
      <c r="C95" s="23"/>
      <c r="D95" s="27"/>
      <c r="E95" s="23"/>
      <c r="F95" s="23"/>
      <c r="G95" s="51">
        <v>30</v>
      </c>
      <c r="H95" s="52"/>
      <c r="I95" s="42"/>
      <c r="J95" s="42"/>
      <c r="K95" s="42"/>
      <c r="L95" s="42"/>
      <c r="M95" s="42"/>
      <c r="N95" s="42"/>
      <c r="O95" s="53"/>
      <c r="P95" s="53"/>
      <c r="Q95" s="27"/>
      <c r="R95" s="11"/>
      <c r="S95" s="54"/>
      <c r="T95" s="31"/>
      <c r="U95" s="31"/>
    </row>
    <row r="96" spans="1:22" s="32" customFormat="1" ht="15" customHeight="1" x14ac:dyDescent="0.2">
      <c r="A96" s="33"/>
      <c r="B96" s="113" t="s">
        <v>64</v>
      </c>
      <c r="C96" s="27"/>
      <c r="D96" s="27"/>
      <c r="E96" s="27"/>
      <c r="F96" s="27"/>
      <c r="G96" s="29">
        <v>30</v>
      </c>
      <c r="H96" s="27"/>
      <c r="I96" s="42" t="s">
        <v>75</v>
      </c>
      <c r="J96" s="42"/>
      <c r="K96" s="42"/>
      <c r="L96" s="42"/>
      <c r="M96" s="42"/>
      <c r="N96" s="42"/>
      <c r="O96" s="53"/>
      <c r="P96" s="53"/>
      <c r="Q96" s="27"/>
      <c r="R96" s="11"/>
      <c r="S96" s="54"/>
      <c r="T96" s="31"/>
      <c r="U96" s="31"/>
    </row>
    <row r="97" spans="1:21" s="32" customFormat="1" ht="15" customHeight="1" x14ac:dyDescent="0.2">
      <c r="A97" s="189" t="s">
        <v>28</v>
      </c>
      <c r="B97" s="190"/>
      <c r="C97" s="86"/>
      <c r="D97" s="86"/>
      <c r="E97" s="86"/>
      <c r="F97" s="86"/>
      <c r="G97" s="29">
        <v>120</v>
      </c>
      <c r="H97" s="35">
        <f>120*30</f>
        <v>3600</v>
      </c>
      <c r="I97" s="42"/>
      <c r="J97" s="42"/>
      <c r="K97" s="42"/>
      <c r="L97" s="42"/>
      <c r="M97" s="42"/>
      <c r="N97" s="42"/>
      <c r="O97" s="53"/>
      <c r="P97" s="53"/>
      <c r="Q97" s="27"/>
      <c r="R97" s="11"/>
      <c r="S97" s="54"/>
      <c r="T97" s="31"/>
      <c r="U97" s="31"/>
    </row>
    <row r="98" spans="1:21" s="32" customFormat="1" ht="15" customHeight="1" x14ac:dyDescent="0.2">
      <c r="A98" s="181" t="s">
        <v>65</v>
      </c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3"/>
      <c r="R98" s="11"/>
      <c r="S98" s="54"/>
      <c r="T98" s="31"/>
      <c r="U98" s="31"/>
    </row>
    <row r="99" spans="1:21" s="32" customFormat="1" ht="15" customHeight="1" x14ac:dyDescent="0.2">
      <c r="A99" s="108" t="s">
        <v>73</v>
      </c>
      <c r="B99" s="42" t="s">
        <v>84</v>
      </c>
      <c r="C99" s="43"/>
      <c r="D99" s="28" t="s">
        <v>74</v>
      </c>
      <c r="E99" s="43"/>
      <c r="F99" s="43"/>
      <c r="G99" s="135">
        <v>29</v>
      </c>
      <c r="H99" s="136">
        <v>870</v>
      </c>
      <c r="I99" s="42"/>
      <c r="J99" s="42"/>
      <c r="K99" s="42"/>
      <c r="L99" s="42"/>
      <c r="M99" s="42"/>
      <c r="N99" s="42"/>
      <c r="O99" s="53"/>
      <c r="P99" s="53"/>
      <c r="Q99" s="27"/>
      <c r="R99" s="11"/>
      <c r="S99" s="54"/>
      <c r="T99" s="31"/>
      <c r="U99" s="31"/>
    </row>
    <row r="100" spans="1:21" s="32" customFormat="1" ht="15" customHeight="1" x14ac:dyDescent="0.2">
      <c r="A100" s="229" t="s">
        <v>66</v>
      </c>
      <c r="B100" s="230"/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1"/>
      <c r="R100" s="17"/>
      <c r="S100" s="17"/>
      <c r="T100" s="31"/>
      <c r="U100" s="31"/>
    </row>
    <row r="101" spans="1:21" s="13" customFormat="1" ht="15" customHeight="1" x14ac:dyDescent="0.2">
      <c r="A101" s="61"/>
      <c r="B101" s="225"/>
      <c r="C101" s="225"/>
      <c r="D101" s="225"/>
      <c r="E101" s="62"/>
      <c r="F101" s="226" t="s">
        <v>88</v>
      </c>
      <c r="G101" s="227"/>
      <c r="H101" s="227"/>
      <c r="I101" s="227"/>
      <c r="J101" s="227"/>
      <c r="K101" s="227"/>
      <c r="L101" s="227"/>
      <c r="M101" s="228"/>
      <c r="N101" s="63"/>
      <c r="O101" s="63"/>
      <c r="P101" s="63"/>
      <c r="Q101" s="63"/>
      <c r="R101" s="12"/>
      <c r="S101" s="64"/>
      <c r="T101" s="12"/>
      <c r="U101" s="12"/>
    </row>
    <row r="102" spans="1:21" s="13" customFormat="1" ht="15" customHeight="1" x14ac:dyDescent="0.2">
      <c r="A102" s="61"/>
      <c r="B102" s="220"/>
      <c r="C102" s="220"/>
      <c r="D102" s="220"/>
      <c r="E102" s="62"/>
      <c r="F102" s="221" t="s">
        <v>38</v>
      </c>
      <c r="G102" s="222"/>
      <c r="H102" s="222"/>
      <c r="I102" s="222"/>
      <c r="J102" s="222"/>
      <c r="K102" s="222"/>
      <c r="L102" s="222"/>
      <c r="M102" s="223"/>
      <c r="N102" s="63"/>
      <c r="O102" s="63"/>
      <c r="P102" s="63"/>
      <c r="Q102" s="63"/>
      <c r="R102" s="12"/>
      <c r="S102" s="12"/>
      <c r="T102" s="12"/>
      <c r="U102" s="12"/>
    </row>
    <row r="103" spans="1:21" s="13" customFormat="1" ht="15" customHeight="1" x14ac:dyDescent="0.2">
      <c r="A103" s="61"/>
      <c r="B103" s="220"/>
      <c r="C103" s="220"/>
      <c r="D103" s="220"/>
      <c r="E103" s="62"/>
      <c r="F103" s="221" t="s">
        <v>39</v>
      </c>
      <c r="G103" s="222"/>
      <c r="H103" s="222"/>
      <c r="I103" s="222"/>
      <c r="J103" s="222"/>
      <c r="K103" s="222"/>
      <c r="L103" s="222"/>
      <c r="M103" s="223"/>
      <c r="N103" s="60"/>
      <c r="O103" s="63"/>
      <c r="P103" s="63"/>
      <c r="Q103" s="63"/>
      <c r="R103" s="12"/>
      <c r="S103" s="64"/>
      <c r="T103" s="12"/>
      <c r="U103" s="12"/>
    </row>
    <row r="104" spans="1:21" s="13" customFormat="1" ht="15" customHeight="1" x14ac:dyDescent="0.2">
      <c r="A104" s="61"/>
      <c r="B104" s="224"/>
      <c r="C104" s="224"/>
      <c r="D104" s="224"/>
      <c r="E104" s="62"/>
      <c r="F104" s="189" t="s">
        <v>15</v>
      </c>
      <c r="G104" s="217"/>
      <c r="H104" s="217"/>
      <c r="I104" s="217"/>
      <c r="J104" s="217"/>
      <c r="K104" s="217"/>
      <c r="L104" s="217"/>
      <c r="M104" s="190"/>
      <c r="N104" s="60"/>
      <c r="O104" s="60"/>
      <c r="P104" s="60"/>
      <c r="Q104" s="60"/>
      <c r="R104" s="12"/>
      <c r="S104" s="12"/>
      <c r="T104" s="12"/>
      <c r="U104" s="12"/>
    </row>
    <row r="105" spans="1:21" s="13" customFormat="1" ht="15" customHeight="1" x14ac:dyDescent="0.2">
      <c r="A105" s="61"/>
      <c r="B105" s="224"/>
      <c r="C105" s="224"/>
      <c r="D105" s="224"/>
      <c r="E105" s="62"/>
      <c r="F105" s="189" t="s">
        <v>13</v>
      </c>
      <c r="G105" s="217"/>
      <c r="H105" s="217"/>
      <c r="I105" s="217"/>
      <c r="J105" s="217"/>
      <c r="K105" s="217"/>
      <c r="L105" s="217"/>
      <c r="M105" s="190"/>
      <c r="N105" s="60"/>
      <c r="O105" s="60"/>
      <c r="P105" s="60"/>
      <c r="Q105" s="60"/>
      <c r="R105" s="12"/>
      <c r="S105" s="12"/>
      <c r="T105" s="12"/>
      <c r="U105" s="12"/>
    </row>
    <row r="106" spans="1:21" s="13" customFormat="1" ht="15" customHeight="1" x14ac:dyDescent="0.2">
      <c r="A106" s="61"/>
      <c r="B106" s="209"/>
      <c r="C106" s="209"/>
      <c r="D106" s="209"/>
      <c r="E106" s="62"/>
      <c r="F106" s="189" t="s">
        <v>14</v>
      </c>
      <c r="G106" s="217"/>
      <c r="H106" s="217"/>
      <c r="I106" s="217"/>
      <c r="J106" s="217"/>
      <c r="K106" s="217"/>
      <c r="L106" s="217"/>
      <c r="M106" s="190"/>
      <c r="N106" s="60"/>
      <c r="O106" s="60"/>
      <c r="P106" s="60"/>
      <c r="Q106" s="60"/>
      <c r="R106" s="12"/>
      <c r="S106" s="12"/>
      <c r="T106" s="12"/>
      <c r="U106" s="12"/>
    </row>
    <row r="107" spans="1:21" s="13" customFormat="1" ht="60.75" customHeight="1" x14ac:dyDescent="0.2"/>
    <row r="108" spans="1:21" s="2" customFormat="1" ht="15.95" customHeight="1" x14ac:dyDescent="0.2">
      <c r="A108" s="179" t="s">
        <v>97</v>
      </c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42"/>
      <c r="P108" s="142"/>
      <c r="Q108" s="142"/>
      <c r="R108" s="13"/>
      <c r="S108" s="13"/>
      <c r="T108" s="13"/>
      <c r="U108" s="13"/>
    </row>
    <row r="109" spans="1:21" s="2" customFormat="1" ht="15" customHeight="1" x14ac:dyDescent="0.2">
      <c r="A109" s="210" t="s">
        <v>70</v>
      </c>
      <c r="B109" s="198" t="s">
        <v>18</v>
      </c>
      <c r="C109" s="191" t="s">
        <v>1</v>
      </c>
      <c r="D109" s="191"/>
      <c r="E109" s="195" t="s">
        <v>2</v>
      </c>
      <c r="F109" s="203" t="s">
        <v>41</v>
      </c>
      <c r="G109" s="195" t="s">
        <v>89</v>
      </c>
      <c r="H109" s="195" t="s">
        <v>17</v>
      </c>
      <c r="I109" s="191" t="s">
        <v>3</v>
      </c>
      <c r="J109" s="191"/>
      <c r="K109" s="191"/>
      <c r="L109" s="191"/>
      <c r="M109" s="191"/>
      <c r="N109" s="191"/>
      <c r="O109" s="143"/>
      <c r="P109" s="142"/>
      <c r="Q109" s="142"/>
      <c r="R109" s="13"/>
      <c r="S109" s="13"/>
      <c r="T109" s="13"/>
      <c r="U109" s="13"/>
    </row>
    <row r="110" spans="1:21" s="2" customFormat="1" ht="15" customHeight="1" x14ac:dyDescent="0.2">
      <c r="A110" s="211"/>
      <c r="B110" s="198"/>
      <c r="C110" s="191"/>
      <c r="D110" s="191"/>
      <c r="E110" s="195"/>
      <c r="F110" s="203"/>
      <c r="G110" s="195"/>
      <c r="H110" s="195"/>
      <c r="I110" s="195" t="s">
        <v>5</v>
      </c>
      <c r="J110" s="191" t="s">
        <v>90</v>
      </c>
      <c r="K110" s="191"/>
      <c r="L110" s="191"/>
      <c r="M110" s="191"/>
      <c r="N110" s="195" t="s">
        <v>7</v>
      </c>
      <c r="O110" s="143"/>
      <c r="P110" s="142"/>
      <c r="Q110" s="142"/>
      <c r="R110" s="13"/>
      <c r="S110" s="13"/>
      <c r="T110" s="13"/>
      <c r="U110" s="13"/>
    </row>
    <row r="111" spans="1:21" s="2" customFormat="1" ht="15" customHeight="1" x14ac:dyDescent="0.2">
      <c r="A111" s="211"/>
      <c r="B111" s="198"/>
      <c r="C111" s="196" t="s">
        <v>98</v>
      </c>
      <c r="D111" s="196" t="s">
        <v>99</v>
      </c>
      <c r="E111" s="195"/>
      <c r="F111" s="203"/>
      <c r="G111" s="195"/>
      <c r="H111" s="195"/>
      <c r="I111" s="195"/>
      <c r="J111" s="195" t="s">
        <v>0</v>
      </c>
      <c r="K111" s="195" t="s">
        <v>8</v>
      </c>
      <c r="L111" s="195" t="s">
        <v>9</v>
      </c>
      <c r="M111" s="195" t="s">
        <v>10</v>
      </c>
      <c r="N111" s="195"/>
      <c r="O111" s="143"/>
      <c r="P111" s="142"/>
      <c r="Q111" s="142"/>
      <c r="R111" s="13"/>
      <c r="S111" s="13"/>
      <c r="T111" s="13"/>
      <c r="U111" s="13"/>
    </row>
    <row r="112" spans="1:21" s="2" customFormat="1" ht="15" customHeight="1" x14ac:dyDescent="0.2">
      <c r="A112" s="211"/>
      <c r="B112" s="198"/>
      <c r="C112" s="196"/>
      <c r="D112" s="196"/>
      <c r="E112" s="195"/>
      <c r="F112" s="203"/>
      <c r="G112" s="195"/>
      <c r="H112" s="195"/>
      <c r="I112" s="195"/>
      <c r="J112" s="195"/>
      <c r="K112" s="195"/>
      <c r="L112" s="195"/>
      <c r="M112" s="195"/>
      <c r="N112" s="195"/>
      <c r="O112" s="143"/>
      <c r="P112" s="142"/>
      <c r="Q112" s="142"/>
      <c r="R112" s="13"/>
      <c r="S112" s="13"/>
      <c r="T112" s="13"/>
      <c r="U112" s="13"/>
    </row>
    <row r="113" spans="1:21" s="2" customFormat="1" ht="15" customHeight="1" x14ac:dyDescent="0.2">
      <c r="A113" s="211"/>
      <c r="B113" s="198"/>
      <c r="C113" s="196"/>
      <c r="D113" s="196"/>
      <c r="E113" s="195"/>
      <c r="F113" s="203"/>
      <c r="G113" s="195"/>
      <c r="H113" s="195"/>
      <c r="I113" s="195"/>
      <c r="J113" s="195"/>
      <c r="K113" s="195"/>
      <c r="L113" s="195"/>
      <c r="M113" s="195"/>
      <c r="N113" s="195"/>
      <c r="O113" s="143"/>
      <c r="P113" s="142"/>
      <c r="Q113" s="142"/>
      <c r="R113" s="13"/>
      <c r="S113" s="13"/>
      <c r="T113" s="13"/>
      <c r="U113" s="13"/>
    </row>
    <row r="114" spans="1:21" s="2" customFormat="1" ht="15" customHeight="1" x14ac:dyDescent="0.2">
      <c r="A114" s="212"/>
      <c r="B114" s="198"/>
      <c r="C114" s="196"/>
      <c r="D114" s="196"/>
      <c r="E114" s="195"/>
      <c r="F114" s="203"/>
      <c r="G114" s="195"/>
      <c r="H114" s="195"/>
      <c r="I114" s="195"/>
      <c r="J114" s="195"/>
      <c r="K114" s="195"/>
      <c r="L114" s="195"/>
      <c r="M114" s="195"/>
      <c r="N114" s="195"/>
      <c r="O114" s="143"/>
      <c r="P114" s="142"/>
      <c r="Q114" s="142"/>
      <c r="R114" s="13"/>
      <c r="S114" s="13"/>
      <c r="T114" s="13"/>
      <c r="U114" s="13"/>
    </row>
    <row r="115" spans="1:21" s="2" customFormat="1" ht="15" customHeight="1" x14ac:dyDescent="0.2">
      <c r="A115" s="70">
        <v>1</v>
      </c>
      <c r="B115" s="70">
        <v>2</v>
      </c>
      <c r="C115" s="70">
        <v>3</v>
      </c>
      <c r="D115" s="70">
        <v>4</v>
      </c>
      <c r="E115" s="71">
        <v>5</v>
      </c>
      <c r="F115" s="71">
        <v>6</v>
      </c>
      <c r="G115" s="71">
        <v>7</v>
      </c>
      <c r="H115" s="71">
        <v>8</v>
      </c>
      <c r="I115" s="71">
        <v>9</v>
      </c>
      <c r="J115" s="71">
        <v>10</v>
      </c>
      <c r="K115" s="71">
        <v>11</v>
      </c>
      <c r="L115" s="71">
        <v>12</v>
      </c>
      <c r="M115" s="72">
        <v>13</v>
      </c>
      <c r="N115" s="72">
        <v>14</v>
      </c>
      <c r="O115" s="142"/>
      <c r="P115" s="142"/>
      <c r="Q115" s="142"/>
      <c r="R115" s="13"/>
      <c r="S115" s="13"/>
      <c r="T115" s="13"/>
      <c r="U115" s="13"/>
    </row>
    <row r="116" spans="1:21" s="2" customFormat="1" ht="15" customHeight="1" x14ac:dyDescent="0.2">
      <c r="A116" s="187" t="s">
        <v>33</v>
      </c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2"/>
      <c r="P116" s="12"/>
      <c r="Q116" s="12"/>
      <c r="R116" s="12"/>
      <c r="S116" s="12"/>
      <c r="T116" s="12"/>
      <c r="U116" s="12"/>
    </row>
    <row r="117" spans="1:21" s="2" customFormat="1" ht="15" customHeight="1" x14ac:dyDescent="0.2">
      <c r="A117" s="187" t="s">
        <v>34</v>
      </c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2"/>
      <c r="P117" s="12"/>
      <c r="Q117" s="12"/>
      <c r="R117" s="12"/>
      <c r="S117" s="12"/>
      <c r="T117" s="12"/>
      <c r="U117" s="12"/>
    </row>
    <row r="118" spans="1:21" s="2" customFormat="1" ht="15" customHeight="1" x14ac:dyDescent="0.2">
      <c r="A118" s="252" t="s">
        <v>45</v>
      </c>
      <c r="B118" s="250" t="s">
        <v>113</v>
      </c>
      <c r="C118" s="169"/>
      <c r="D118" s="169">
        <v>1</v>
      </c>
      <c r="E118" s="169"/>
      <c r="F118" s="169"/>
      <c r="G118" s="172">
        <v>1</v>
      </c>
      <c r="H118" s="165">
        <v>3</v>
      </c>
      <c r="I118" s="169">
        <f>H118*30</f>
        <v>90</v>
      </c>
      <c r="J118" s="169">
        <f>K118+L118+M118</f>
        <v>4</v>
      </c>
      <c r="K118" s="169">
        <v>0</v>
      </c>
      <c r="L118" s="169">
        <v>4</v>
      </c>
      <c r="M118" s="169"/>
      <c r="N118" s="169">
        <f>I118-J118</f>
        <v>86</v>
      </c>
      <c r="O118" s="12"/>
      <c r="P118" s="12"/>
      <c r="Q118" s="12"/>
      <c r="R118" s="12"/>
      <c r="S118" s="12"/>
      <c r="T118" s="12"/>
      <c r="U118" s="12"/>
    </row>
    <row r="119" spans="1:21" s="2" customFormat="1" ht="15" customHeight="1" x14ac:dyDescent="0.2">
      <c r="A119" s="253"/>
      <c r="B119" s="251"/>
      <c r="C119" s="169">
        <v>2</v>
      </c>
      <c r="D119" s="169"/>
      <c r="E119" s="169"/>
      <c r="F119" s="169"/>
      <c r="G119" s="172">
        <v>1</v>
      </c>
      <c r="H119" s="165">
        <v>3</v>
      </c>
      <c r="I119" s="169">
        <f t="shared" ref="I119:I121" si="13">H119*30</f>
        <v>90</v>
      </c>
      <c r="J119" s="169">
        <f t="shared" ref="J119:J121" si="14">K119+L119+M119</f>
        <v>4</v>
      </c>
      <c r="K119" s="169">
        <v>0</v>
      </c>
      <c r="L119" s="169">
        <v>4</v>
      </c>
      <c r="M119" s="169"/>
      <c r="N119" s="169">
        <f t="shared" ref="N119:N121" si="15">I119-J119</f>
        <v>86</v>
      </c>
      <c r="O119" s="12"/>
      <c r="P119" s="12"/>
      <c r="Q119" s="12"/>
      <c r="R119" s="12"/>
      <c r="S119" s="12"/>
      <c r="T119" s="12"/>
      <c r="U119" s="12"/>
    </row>
    <row r="120" spans="1:21" s="2" customFormat="1" ht="15" customHeight="1" x14ac:dyDescent="0.2">
      <c r="A120" s="168" t="s">
        <v>46</v>
      </c>
      <c r="B120" s="169" t="s">
        <v>24</v>
      </c>
      <c r="C120" s="169"/>
      <c r="D120" s="169">
        <v>1</v>
      </c>
      <c r="E120" s="169"/>
      <c r="F120" s="170" t="s">
        <v>91</v>
      </c>
      <c r="G120" s="172">
        <v>1</v>
      </c>
      <c r="H120" s="165">
        <v>3</v>
      </c>
      <c r="I120" s="169">
        <f t="shared" si="13"/>
        <v>90</v>
      </c>
      <c r="J120" s="169">
        <f t="shared" si="14"/>
        <v>6</v>
      </c>
      <c r="K120" s="169">
        <v>4</v>
      </c>
      <c r="L120" s="169">
        <v>2</v>
      </c>
      <c r="M120" s="169"/>
      <c r="N120" s="169">
        <f t="shared" si="15"/>
        <v>84</v>
      </c>
      <c r="O120" s="12"/>
      <c r="P120" s="12"/>
      <c r="Q120" s="12"/>
      <c r="R120" s="12"/>
      <c r="S120" s="12"/>
      <c r="T120" s="12"/>
      <c r="U120" s="12"/>
    </row>
    <row r="121" spans="1:21" s="2" customFormat="1" ht="15" customHeight="1" x14ac:dyDescent="0.2">
      <c r="A121" s="168" t="s">
        <v>47</v>
      </c>
      <c r="B121" s="169" t="s">
        <v>25</v>
      </c>
      <c r="C121" s="169"/>
      <c r="D121" s="169">
        <v>1</v>
      </c>
      <c r="E121" s="173"/>
      <c r="F121" s="162"/>
      <c r="G121" s="172">
        <v>1</v>
      </c>
      <c r="H121" s="165">
        <v>3</v>
      </c>
      <c r="I121" s="169">
        <f t="shared" si="13"/>
        <v>90</v>
      </c>
      <c r="J121" s="169">
        <f t="shared" si="14"/>
        <v>8</v>
      </c>
      <c r="K121" s="169">
        <v>4</v>
      </c>
      <c r="L121" s="169">
        <v>4</v>
      </c>
      <c r="M121" s="169"/>
      <c r="N121" s="169">
        <f t="shared" si="15"/>
        <v>82</v>
      </c>
      <c r="O121" s="12"/>
      <c r="P121" s="12"/>
      <c r="Q121" s="12"/>
      <c r="R121" s="12"/>
      <c r="S121" s="12"/>
      <c r="T121" s="12"/>
      <c r="U121" s="12"/>
    </row>
    <row r="122" spans="1:21" s="2" customFormat="1" ht="15" customHeight="1" x14ac:dyDescent="0.2">
      <c r="A122" s="168" t="s">
        <v>48</v>
      </c>
      <c r="B122" s="169" t="s">
        <v>26</v>
      </c>
      <c r="C122" s="169"/>
      <c r="D122" s="169">
        <v>1</v>
      </c>
      <c r="E122" s="173"/>
      <c r="F122" s="170" t="s">
        <v>91</v>
      </c>
      <c r="G122" s="172">
        <v>1</v>
      </c>
      <c r="H122" s="165">
        <v>3</v>
      </c>
      <c r="I122" s="169">
        <f t="shared" ref="I122" si="16">H122*30</f>
        <v>90</v>
      </c>
      <c r="J122" s="169">
        <f t="shared" ref="J122" si="17">K122+L122+M122</f>
        <v>6</v>
      </c>
      <c r="K122" s="169">
        <v>4</v>
      </c>
      <c r="L122" s="169">
        <v>2</v>
      </c>
      <c r="M122" s="169"/>
      <c r="N122" s="169">
        <f t="shared" ref="N122" si="18">I122-J122</f>
        <v>84</v>
      </c>
      <c r="O122" s="12"/>
      <c r="P122" s="12"/>
      <c r="Q122" s="12"/>
      <c r="R122" s="12"/>
      <c r="S122" s="12"/>
      <c r="T122" s="12"/>
      <c r="U122" s="12"/>
    </row>
    <row r="123" spans="1:21" s="2" customFormat="1" ht="15" customHeight="1" x14ac:dyDescent="0.2">
      <c r="A123" s="114" t="s">
        <v>72</v>
      </c>
      <c r="B123" s="125"/>
      <c r="C123" s="42"/>
      <c r="D123" s="42"/>
      <c r="E123" s="74"/>
      <c r="F123" s="27"/>
      <c r="G123" s="73"/>
      <c r="H123" s="55"/>
      <c r="I123" s="42"/>
      <c r="J123" s="42"/>
      <c r="K123" s="42"/>
      <c r="L123" s="42"/>
      <c r="M123" s="42"/>
      <c r="N123" s="42"/>
      <c r="O123" s="12"/>
      <c r="P123" s="12"/>
      <c r="Q123" s="12"/>
      <c r="R123" s="12"/>
      <c r="S123" s="12"/>
      <c r="T123" s="12"/>
      <c r="U123" s="12"/>
    </row>
    <row r="124" spans="1:21" s="69" customFormat="1" ht="15" customHeight="1" x14ac:dyDescent="0.2">
      <c r="A124" s="188" t="s">
        <v>76</v>
      </c>
      <c r="B124" s="188"/>
      <c r="C124" s="23"/>
      <c r="D124" s="23"/>
      <c r="E124" s="23"/>
      <c r="F124" s="23"/>
      <c r="G124" s="35"/>
      <c r="H124" s="29"/>
      <c r="I124" s="35"/>
      <c r="J124" s="35"/>
      <c r="K124" s="35"/>
      <c r="L124" s="35"/>
      <c r="M124" s="35"/>
      <c r="N124" s="35"/>
      <c r="O124" s="144"/>
      <c r="P124" s="144"/>
      <c r="Q124" s="144"/>
      <c r="R124" s="144"/>
      <c r="S124" s="144"/>
      <c r="T124" s="144"/>
      <c r="U124" s="144"/>
    </row>
    <row r="125" spans="1:21" s="2" customFormat="1" ht="15" customHeight="1" x14ac:dyDescent="0.2">
      <c r="A125" s="187" t="s">
        <v>40</v>
      </c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2"/>
      <c r="P125" s="12"/>
      <c r="Q125" s="12"/>
      <c r="R125" s="12"/>
      <c r="S125" s="12"/>
      <c r="T125" s="12"/>
      <c r="U125" s="12"/>
    </row>
    <row r="126" spans="1:21" s="2" customFormat="1" ht="15" customHeight="1" x14ac:dyDescent="0.2">
      <c r="A126" s="114" t="s">
        <v>49</v>
      </c>
      <c r="B126" s="79"/>
      <c r="C126" s="39"/>
      <c r="D126" s="27"/>
      <c r="E126" s="27"/>
      <c r="F126" s="27"/>
      <c r="G126" s="76"/>
      <c r="H126" s="77"/>
      <c r="I126" s="27"/>
      <c r="J126" s="27"/>
      <c r="K126" s="27"/>
      <c r="L126" s="27"/>
      <c r="M126" s="27"/>
      <c r="N126" s="27"/>
      <c r="O126" s="12"/>
      <c r="P126" s="12"/>
      <c r="Q126" s="12"/>
      <c r="R126" s="12"/>
      <c r="S126" s="12"/>
      <c r="T126" s="12"/>
      <c r="U126" s="12"/>
    </row>
    <row r="127" spans="1:21" s="2" customFormat="1" ht="15" customHeight="1" x14ac:dyDescent="0.2">
      <c r="A127" s="78"/>
      <c r="B127" s="79"/>
      <c r="C127" s="39"/>
      <c r="D127" s="27"/>
      <c r="E127" s="27"/>
      <c r="F127" s="27"/>
      <c r="G127" s="76"/>
      <c r="H127" s="77"/>
      <c r="I127" s="27"/>
      <c r="J127" s="27"/>
      <c r="K127" s="27"/>
      <c r="L127" s="27"/>
      <c r="M127" s="27"/>
      <c r="N127" s="27"/>
      <c r="O127" s="12"/>
      <c r="P127" s="12"/>
      <c r="Q127" s="12"/>
      <c r="R127" s="12"/>
      <c r="S127" s="12"/>
      <c r="T127" s="12"/>
      <c r="U127" s="12"/>
    </row>
    <row r="128" spans="1:21" s="69" customFormat="1" ht="15" customHeight="1" x14ac:dyDescent="0.2">
      <c r="A128" s="188" t="s">
        <v>77</v>
      </c>
      <c r="B128" s="188"/>
      <c r="C128" s="80"/>
      <c r="D128" s="80"/>
      <c r="E128" s="80"/>
      <c r="F128" s="80"/>
      <c r="G128" s="35"/>
      <c r="H128" s="34">
        <f t="shared" ref="H128:N128" si="19">SUM(H126:H127)</f>
        <v>0</v>
      </c>
      <c r="I128" s="35">
        <f t="shared" si="19"/>
        <v>0</v>
      </c>
      <c r="J128" s="35">
        <f t="shared" si="19"/>
        <v>0</v>
      </c>
      <c r="K128" s="35">
        <f t="shared" si="19"/>
        <v>0</v>
      </c>
      <c r="L128" s="35">
        <f t="shared" si="19"/>
        <v>0</v>
      </c>
      <c r="M128" s="35">
        <f t="shared" si="19"/>
        <v>0</v>
      </c>
      <c r="N128" s="35">
        <f t="shared" si="19"/>
        <v>0</v>
      </c>
      <c r="O128" s="144"/>
      <c r="P128" s="144"/>
      <c r="Q128" s="144"/>
      <c r="R128" s="144"/>
      <c r="S128" s="144"/>
      <c r="T128" s="144"/>
      <c r="U128" s="144"/>
    </row>
    <row r="129" spans="1:21" s="2" customFormat="1" ht="15" customHeight="1" x14ac:dyDescent="0.2">
      <c r="A129" s="187" t="s">
        <v>54</v>
      </c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2"/>
      <c r="P129" s="12"/>
      <c r="Q129" s="12"/>
      <c r="R129" s="12"/>
      <c r="S129" s="12"/>
      <c r="T129" s="12"/>
      <c r="U129" s="12"/>
    </row>
    <row r="130" spans="1:21" s="2" customFormat="1" ht="15" customHeight="1" x14ac:dyDescent="0.2">
      <c r="A130" s="114" t="s">
        <v>53</v>
      </c>
      <c r="B130" s="81"/>
      <c r="C130" s="53"/>
      <c r="D130" s="33"/>
      <c r="E130" s="33"/>
      <c r="F130" s="33"/>
      <c r="G130" s="23"/>
      <c r="H130" s="27"/>
      <c r="I130" s="27"/>
      <c r="J130" s="27"/>
      <c r="K130" s="27"/>
      <c r="L130" s="27"/>
      <c r="M130" s="27"/>
      <c r="N130" s="27"/>
      <c r="O130" s="12"/>
      <c r="P130" s="12"/>
      <c r="Q130" s="12"/>
      <c r="R130" s="12"/>
      <c r="S130" s="12"/>
      <c r="T130" s="12"/>
      <c r="U130" s="12"/>
    </row>
    <row r="131" spans="1:21" s="2" customFormat="1" ht="15" customHeight="1" x14ac:dyDescent="0.2">
      <c r="A131" s="23"/>
      <c r="B131" s="42"/>
      <c r="C131" s="53"/>
      <c r="D131" s="33"/>
      <c r="E131" s="33"/>
      <c r="F131" s="33"/>
      <c r="G131" s="23"/>
      <c r="H131" s="27"/>
      <c r="I131" s="27"/>
      <c r="J131" s="27"/>
      <c r="K131" s="27"/>
      <c r="L131" s="27"/>
      <c r="M131" s="27"/>
      <c r="N131" s="27"/>
      <c r="O131" s="12"/>
      <c r="P131" s="12"/>
      <c r="Q131" s="12"/>
      <c r="R131" s="12"/>
      <c r="S131" s="12"/>
      <c r="T131" s="12"/>
      <c r="U131" s="12"/>
    </row>
    <row r="132" spans="1:21" s="69" customFormat="1" ht="15" customHeight="1" x14ac:dyDescent="0.2">
      <c r="A132" s="188" t="s">
        <v>81</v>
      </c>
      <c r="B132" s="188"/>
      <c r="C132" s="33"/>
      <c r="D132" s="33"/>
      <c r="E132" s="33"/>
      <c r="F132" s="33"/>
      <c r="G132" s="33"/>
      <c r="H132" s="34">
        <f>SUM(H130:H131)</f>
        <v>0</v>
      </c>
      <c r="I132" s="27">
        <f t="shared" ref="I132:N132" si="20">SUM(I130:I131)</f>
        <v>0</v>
      </c>
      <c r="J132" s="27">
        <f t="shared" si="20"/>
        <v>0</v>
      </c>
      <c r="K132" s="27">
        <f t="shared" si="20"/>
        <v>0</v>
      </c>
      <c r="L132" s="27">
        <f t="shared" si="20"/>
        <v>0</v>
      </c>
      <c r="M132" s="27">
        <f t="shared" si="20"/>
        <v>0</v>
      </c>
      <c r="N132" s="27">
        <f t="shared" si="20"/>
        <v>0</v>
      </c>
      <c r="O132" s="144"/>
      <c r="P132" s="144"/>
      <c r="Q132" s="144"/>
      <c r="R132" s="144"/>
      <c r="S132" s="144"/>
      <c r="T132" s="144"/>
      <c r="U132" s="144"/>
    </row>
    <row r="133" spans="1:21" s="2" customFormat="1" ht="15" customHeight="1" x14ac:dyDescent="0.2">
      <c r="A133" s="187" t="s">
        <v>36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2"/>
      <c r="P133" s="12"/>
      <c r="Q133" s="12"/>
      <c r="R133" s="12"/>
      <c r="S133" s="12"/>
      <c r="T133" s="12"/>
      <c r="U133" s="12"/>
    </row>
    <row r="134" spans="1:21" s="2" customFormat="1" ht="15" customHeight="1" x14ac:dyDescent="0.2">
      <c r="A134" s="114" t="s">
        <v>55</v>
      </c>
      <c r="B134" s="42" t="s">
        <v>21</v>
      </c>
      <c r="C134" s="43" t="s">
        <v>23</v>
      </c>
      <c r="D134" s="43">
        <v>10</v>
      </c>
      <c r="E134" s="33"/>
      <c r="F134" s="33"/>
      <c r="G134" s="33"/>
      <c r="H134" s="29">
        <v>3</v>
      </c>
      <c r="I134" s="27">
        <f>H134*30</f>
        <v>90</v>
      </c>
      <c r="J134" s="27"/>
      <c r="K134" s="27"/>
      <c r="L134" s="27"/>
      <c r="M134" s="27"/>
      <c r="N134" s="27">
        <f>I134-J134</f>
        <v>90</v>
      </c>
      <c r="O134" s="12"/>
      <c r="P134" s="12"/>
      <c r="Q134" s="12"/>
      <c r="R134" s="12"/>
      <c r="S134" s="145"/>
      <c r="T134" s="145"/>
      <c r="U134" s="12"/>
    </row>
    <row r="135" spans="1:21" s="2" customFormat="1" ht="15" customHeight="1" x14ac:dyDescent="0.2">
      <c r="A135" s="114" t="s">
        <v>56</v>
      </c>
      <c r="B135" s="42" t="s">
        <v>22</v>
      </c>
      <c r="C135" s="43"/>
      <c r="D135" s="43">
        <v>10</v>
      </c>
      <c r="E135" s="33"/>
      <c r="F135" s="33"/>
      <c r="G135" s="33"/>
      <c r="H135" s="29">
        <v>3</v>
      </c>
      <c r="I135" s="27">
        <f>H135*30</f>
        <v>90</v>
      </c>
      <c r="J135" s="27"/>
      <c r="K135" s="27"/>
      <c r="L135" s="27"/>
      <c r="M135" s="27"/>
      <c r="N135" s="27">
        <f>I135-J135</f>
        <v>90</v>
      </c>
      <c r="O135" s="12"/>
      <c r="P135" s="12"/>
      <c r="Q135" s="12"/>
      <c r="R135" s="12"/>
      <c r="S135" s="12"/>
      <c r="T135" s="12"/>
      <c r="U135" s="12"/>
    </row>
    <row r="136" spans="1:21" s="69" customFormat="1" ht="15" customHeight="1" x14ac:dyDescent="0.2">
      <c r="A136" s="188" t="s">
        <v>101</v>
      </c>
      <c r="B136" s="188"/>
      <c r="C136" s="82"/>
      <c r="D136" s="82"/>
      <c r="E136" s="33"/>
      <c r="F136" s="33"/>
      <c r="G136" s="33"/>
      <c r="H136" s="29">
        <f>SUM(H134:H135)</f>
        <v>6</v>
      </c>
      <c r="I136" s="27">
        <f>SUM(I134:I135)</f>
        <v>180</v>
      </c>
      <c r="J136" s="75"/>
      <c r="K136" s="75"/>
      <c r="L136" s="75"/>
      <c r="M136" s="75"/>
      <c r="N136" s="27">
        <f>SUM(N134:N135)</f>
        <v>180</v>
      </c>
      <c r="O136" s="144"/>
      <c r="P136" s="144"/>
      <c r="Q136" s="144"/>
      <c r="R136" s="144"/>
      <c r="S136" s="144"/>
      <c r="T136" s="144"/>
      <c r="U136" s="144"/>
    </row>
    <row r="137" spans="1:21" s="2" customFormat="1" ht="15" customHeight="1" x14ac:dyDescent="0.2">
      <c r="A137" s="187" t="s">
        <v>37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2"/>
      <c r="P137" s="12"/>
      <c r="Q137" s="12"/>
      <c r="R137" s="12"/>
      <c r="S137" s="12"/>
      <c r="T137" s="12"/>
      <c r="U137" s="12"/>
    </row>
    <row r="138" spans="1:21" s="2" customFormat="1" ht="15" customHeight="1" x14ac:dyDescent="0.2">
      <c r="A138" s="114" t="s">
        <v>53</v>
      </c>
      <c r="B138" s="45" t="s">
        <v>27</v>
      </c>
      <c r="C138" s="73">
        <v>10</v>
      </c>
      <c r="D138" s="83"/>
      <c r="E138" s="83"/>
      <c r="F138" s="83"/>
      <c r="G138" s="83"/>
      <c r="H138" s="165">
        <v>6</v>
      </c>
      <c r="I138" s="169">
        <f>H138*30</f>
        <v>180</v>
      </c>
      <c r="J138" s="169"/>
      <c r="K138" s="169"/>
      <c r="L138" s="169"/>
      <c r="M138" s="169"/>
      <c r="N138" s="169">
        <v>180</v>
      </c>
      <c r="O138" s="12"/>
      <c r="P138" s="12"/>
      <c r="Q138" s="12"/>
      <c r="R138" s="12"/>
      <c r="S138" s="12"/>
      <c r="T138" s="12"/>
      <c r="U138" s="12"/>
    </row>
    <row r="139" spans="1:21" s="2" customFormat="1" ht="15" customHeight="1" x14ac:dyDescent="0.2">
      <c r="A139" s="188" t="s">
        <v>82</v>
      </c>
      <c r="B139" s="188"/>
      <c r="C139" s="73"/>
      <c r="D139" s="83"/>
      <c r="E139" s="83"/>
      <c r="F139" s="83"/>
      <c r="G139" s="83"/>
      <c r="H139" s="165">
        <v>6</v>
      </c>
      <c r="I139" s="169">
        <v>180</v>
      </c>
      <c r="J139" s="169"/>
      <c r="K139" s="169"/>
      <c r="L139" s="169"/>
      <c r="M139" s="169"/>
      <c r="N139" s="169">
        <v>180</v>
      </c>
      <c r="O139" s="12"/>
      <c r="P139" s="12"/>
      <c r="Q139" s="12"/>
      <c r="R139" s="12"/>
      <c r="S139" s="12"/>
      <c r="T139" s="12"/>
      <c r="U139" s="12"/>
    </row>
    <row r="140" spans="1:21" s="69" customFormat="1" ht="15" customHeight="1" x14ac:dyDescent="0.2">
      <c r="A140" s="189" t="s">
        <v>29</v>
      </c>
      <c r="B140" s="190"/>
      <c r="C140" s="83"/>
      <c r="D140" s="83"/>
      <c r="E140" s="83"/>
      <c r="F140" s="83"/>
      <c r="G140" s="84"/>
      <c r="H140" s="85">
        <v>180</v>
      </c>
      <c r="I140" s="85">
        <f>H140*30</f>
        <v>5400</v>
      </c>
      <c r="J140" s="35"/>
      <c r="K140" s="35"/>
      <c r="L140" s="35"/>
      <c r="M140" s="35"/>
      <c r="N140" s="35"/>
      <c r="O140" s="144"/>
      <c r="P140" s="144"/>
      <c r="Q140" s="144"/>
      <c r="R140" s="144"/>
      <c r="S140" s="144"/>
      <c r="T140" s="144"/>
      <c r="U140" s="144"/>
    </row>
    <row r="141" spans="1:21" s="2" customFormat="1" ht="15" customHeight="1" x14ac:dyDescent="0.2">
      <c r="A141" s="181" t="s">
        <v>35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3"/>
      <c r="O141" s="12"/>
      <c r="P141" s="12"/>
      <c r="Q141" s="12"/>
      <c r="R141" s="12"/>
      <c r="S141" s="12"/>
      <c r="T141" s="12"/>
      <c r="U141" s="12"/>
    </row>
    <row r="142" spans="1:21" s="2" customFormat="1" ht="15" customHeight="1" x14ac:dyDescent="0.2">
      <c r="A142" s="181" t="s">
        <v>58</v>
      </c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3"/>
      <c r="O142" s="12"/>
      <c r="P142" s="12"/>
      <c r="Q142" s="12"/>
      <c r="R142" s="12"/>
      <c r="S142" s="12"/>
      <c r="T142" s="12"/>
      <c r="U142" s="12"/>
    </row>
    <row r="143" spans="1:21" s="2" customFormat="1" ht="15" customHeight="1" x14ac:dyDescent="0.2">
      <c r="A143" s="57"/>
      <c r="B143" s="26" t="s">
        <v>120</v>
      </c>
      <c r="C143" s="33"/>
      <c r="D143" s="28" t="s">
        <v>100</v>
      </c>
      <c r="E143" s="33"/>
      <c r="F143" s="33"/>
      <c r="G143" s="27"/>
      <c r="H143" s="29">
        <v>12</v>
      </c>
      <c r="I143" s="27">
        <f>H143*30</f>
        <v>360</v>
      </c>
      <c r="J143" s="96"/>
      <c r="K143" s="96"/>
      <c r="L143" s="96"/>
      <c r="M143" s="96"/>
      <c r="N143" s="96"/>
      <c r="O143" s="12"/>
      <c r="P143" s="12"/>
      <c r="Q143" s="12"/>
      <c r="R143" s="12"/>
      <c r="S143" s="12"/>
      <c r="T143" s="12"/>
      <c r="U143" s="12"/>
    </row>
    <row r="144" spans="1:21" s="2" customFormat="1" ht="15" customHeight="1" x14ac:dyDescent="0.2">
      <c r="A144" s="181" t="s">
        <v>61</v>
      </c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3"/>
      <c r="O144" s="12"/>
      <c r="P144" s="12"/>
      <c r="Q144" s="12"/>
      <c r="R144" s="12"/>
      <c r="S144" s="12"/>
      <c r="T144" s="12"/>
      <c r="U144" s="12"/>
    </row>
    <row r="145" spans="1:21" s="2" customFormat="1" ht="15" customHeight="1" x14ac:dyDescent="0.2">
      <c r="A145" s="88"/>
      <c r="B145" s="26" t="s">
        <v>121</v>
      </c>
      <c r="C145" s="96"/>
      <c r="D145" s="28" t="s">
        <v>102</v>
      </c>
      <c r="E145" s="96"/>
      <c r="F145" s="96"/>
      <c r="G145" s="27"/>
      <c r="H145" s="97">
        <v>48</v>
      </c>
      <c r="I145" s="96">
        <f>H145*30</f>
        <v>1440</v>
      </c>
      <c r="J145" s="96"/>
      <c r="K145" s="96"/>
      <c r="L145" s="96"/>
      <c r="M145" s="96"/>
      <c r="N145" s="96"/>
      <c r="O145" s="146"/>
      <c r="P145" s="146"/>
      <c r="Q145" s="146"/>
      <c r="R145" s="146"/>
      <c r="S145" s="146"/>
      <c r="T145" s="146"/>
      <c r="U145" s="146"/>
    </row>
    <row r="146" spans="1:21" s="2" customFormat="1" ht="15" customHeight="1" x14ac:dyDescent="0.2">
      <c r="A146" s="184" t="s">
        <v>30</v>
      </c>
      <c r="B146" s="185"/>
      <c r="C146" s="89"/>
      <c r="D146" s="89"/>
      <c r="E146" s="89"/>
      <c r="F146" s="89"/>
      <c r="G146" s="90"/>
      <c r="H146" s="93">
        <v>60</v>
      </c>
      <c r="I146" s="90">
        <f>60*30</f>
        <v>1800</v>
      </c>
      <c r="J146" s="90"/>
      <c r="K146" s="90"/>
      <c r="L146" s="90"/>
      <c r="M146" s="90"/>
      <c r="N146" s="90"/>
      <c r="O146" s="13"/>
      <c r="P146" s="13"/>
      <c r="Q146" s="13"/>
      <c r="R146" s="13"/>
      <c r="S146" s="13"/>
      <c r="T146" s="13"/>
      <c r="U146" s="13"/>
    </row>
    <row r="147" spans="1:21" s="2" customFormat="1" ht="15" customHeight="1" x14ac:dyDescent="0.2">
      <c r="A147" s="88"/>
      <c r="B147" s="113" t="s">
        <v>64</v>
      </c>
      <c r="C147" s="90"/>
      <c r="D147" s="28" t="s">
        <v>102</v>
      </c>
      <c r="E147" s="91"/>
      <c r="F147" s="90"/>
      <c r="G147" s="88"/>
      <c r="H147" s="93">
        <v>60</v>
      </c>
      <c r="I147" s="90">
        <v>180</v>
      </c>
      <c r="J147" s="90"/>
      <c r="K147" s="90"/>
      <c r="L147" s="90"/>
      <c r="M147" s="90"/>
      <c r="N147" s="90"/>
      <c r="O147" s="13"/>
      <c r="P147" s="13"/>
      <c r="Q147" s="13"/>
      <c r="R147" s="13"/>
      <c r="S147" s="13"/>
      <c r="T147" s="13"/>
      <c r="U147" s="13"/>
    </row>
    <row r="148" spans="1:21" s="2" customFormat="1" ht="15" customHeight="1" x14ac:dyDescent="0.2">
      <c r="A148" s="186" t="s">
        <v>28</v>
      </c>
      <c r="B148" s="186"/>
      <c r="C148" s="90"/>
      <c r="D148" s="91"/>
      <c r="E148" s="91"/>
      <c r="F148" s="90"/>
      <c r="G148" s="88"/>
      <c r="H148" s="93">
        <v>240</v>
      </c>
      <c r="I148" s="90">
        <v>7200</v>
      </c>
      <c r="J148" s="90"/>
      <c r="K148" s="90"/>
      <c r="L148" s="90"/>
      <c r="M148" s="90"/>
      <c r="N148" s="90"/>
      <c r="O148" s="13"/>
      <c r="P148" s="13"/>
      <c r="Q148" s="13"/>
      <c r="R148" s="13"/>
      <c r="S148" s="13"/>
      <c r="T148" s="13"/>
      <c r="U148" s="13"/>
    </row>
    <row r="149" spans="1:21" s="2" customFormat="1" ht="15" customHeight="1" x14ac:dyDescent="0.2">
      <c r="A149" s="178" t="s">
        <v>65</v>
      </c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3"/>
      <c r="P149" s="13"/>
      <c r="Q149" s="13"/>
      <c r="R149" s="13"/>
      <c r="S149" s="13"/>
      <c r="T149" s="13"/>
      <c r="U149" s="13"/>
    </row>
    <row r="150" spans="1:21" s="2" customFormat="1" ht="15" customHeight="1" x14ac:dyDescent="0.2">
      <c r="A150" s="108" t="s">
        <v>73</v>
      </c>
      <c r="B150" s="42" t="s">
        <v>84</v>
      </c>
      <c r="C150" s="43"/>
      <c r="D150" s="28" t="s">
        <v>102</v>
      </c>
      <c r="E150" s="43"/>
      <c r="F150" s="43"/>
      <c r="G150" s="135"/>
      <c r="H150" s="135">
        <v>29</v>
      </c>
      <c r="I150" s="136">
        <v>870</v>
      </c>
      <c r="J150" s="98"/>
      <c r="K150" s="98"/>
      <c r="L150" s="98"/>
      <c r="M150" s="98"/>
      <c r="N150" s="98"/>
      <c r="O150" s="13"/>
      <c r="P150" s="13"/>
      <c r="Q150" s="13"/>
      <c r="R150" s="13"/>
      <c r="S150" s="13"/>
      <c r="T150" s="13"/>
      <c r="U150" s="13"/>
    </row>
    <row r="151" spans="1:21" s="2" customFormat="1" ht="15" customHeight="1" x14ac:dyDescent="0.2">
      <c r="A151" s="12"/>
      <c r="B151" s="186" t="s">
        <v>93</v>
      </c>
      <c r="C151" s="186"/>
      <c r="D151" s="186"/>
      <c r="E151" s="89">
        <v>1</v>
      </c>
      <c r="F151" s="89">
        <v>2</v>
      </c>
      <c r="G151" s="89">
        <v>3</v>
      </c>
      <c r="H151" s="89">
        <v>4</v>
      </c>
      <c r="I151" s="89">
        <v>5</v>
      </c>
      <c r="J151" s="89">
        <v>6</v>
      </c>
      <c r="K151" s="89">
        <v>7</v>
      </c>
      <c r="L151" s="89">
        <v>8</v>
      </c>
      <c r="M151" s="92">
        <v>9</v>
      </c>
      <c r="N151" s="92">
        <v>10</v>
      </c>
      <c r="O151" s="13"/>
      <c r="P151" s="13"/>
      <c r="Q151" s="13"/>
      <c r="R151" s="13"/>
      <c r="S151" s="13"/>
      <c r="T151" s="13"/>
      <c r="U151" s="13"/>
    </row>
    <row r="152" spans="1:21" s="2" customFormat="1" ht="15" customHeight="1" x14ac:dyDescent="0.2">
      <c r="A152" s="12"/>
      <c r="B152" s="186" t="s">
        <v>88</v>
      </c>
      <c r="C152" s="186"/>
      <c r="D152" s="186"/>
      <c r="E152" s="93"/>
      <c r="F152" s="90"/>
      <c r="G152" s="90"/>
      <c r="H152" s="93"/>
      <c r="I152" s="90"/>
      <c r="J152" s="93"/>
      <c r="K152" s="90"/>
      <c r="L152" s="93"/>
      <c r="M152" s="90"/>
      <c r="N152" s="90"/>
      <c r="O152" s="13"/>
      <c r="P152" s="13"/>
      <c r="Q152" s="13"/>
      <c r="R152" s="13"/>
      <c r="S152" s="13"/>
      <c r="T152" s="13"/>
      <c r="U152" s="13"/>
    </row>
    <row r="153" spans="1:21" s="2" customFormat="1" ht="15" customHeight="1" x14ac:dyDescent="0.2">
      <c r="A153" s="12"/>
      <c r="B153" s="208" t="s">
        <v>38</v>
      </c>
      <c r="C153" s="208"/>
      <c r="D153" s="208"/>
      <c r="E153" s="93"/>
      <c r="F153" s="90"/>
      <c r="G153" s="90"/>
      <c r="H153" s="93"/>
      <c r="I153" s="93"/>
      <c r="J153" s="90"/>
      <c r="K153" s="90"/>
      <c r="L153" s="93"/>
      <c r="M153" s="90"/>
      <c r="N153" s="90"/>
      <c r="O153" s="13"/>
      <c r="P153" s="13"/>
      <c r="Q153" s="13"/>
      <c r="R153" s="13"/>
      <c r="S153" s="13"/>
      <c r="T153" s="13"/>
      <c r="U153" s="13"/>
    </row>
    <row r="154" spans="1:21" s="2" customFormat="1" ht="15" customHeight="1" x14ac:dyDescent="0.2">
      <c r="A154" s="12"/>
      <c r="B154" s="208" t="s">
        <v>94</v>
      </c>
      <c r="C154" s="208"/>
      <c r="D154" s="208"/>
      <c r="E154" s="90"/>
      <c r="F154" s="90"/>
      <c r="G154" s="90"/>
      <c r="H154" s="93"/>
      <c r="I154" s="90"/>
      <c r="J154" s="90"/>
      <c r="K154" s="93"/>
      <c r="L154" s="93"/>
      <c r="M154" s="93"/>
      <c r="N154" s="90"/>
      <c r="O154" s="13"/>
      <c r="P154" s="13"/>
      <c r="Q154" s="13"/>
      <c r="R154" s="13"/>
      <c r="S154" s="13"/>
      <c r="T154" s="13"/>
      <c r="U154" s="13"/>
    </row>
    <row r="155" spans="1:21" s="2" customFormat="1" ht="15" customHeight="1" x14ac:dyDescent="0.2">
      <c r="A155" s="12"/>
      <c r="B155" s="186" t="s">
        <v>15</v>
      </c>
      <c r="C155" s="186"/>
      <c r="D155" s="186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13"/>
      <c r="P155" s="13"/>
      <c r="Q155" s="13"/>
      <c r="R155" s="13"/>
      <c r="S155" s="13"/>
      <c r="T155" s="13"/>
      <c r="U155" s="13"/>
    </row>
    <row r="156" spans="1:21" s="2" customFormat="1" ht="15" customHeight="1" x14ac:dyDescent="0.2">
      <c r="A156" s="12"/>
      <c r="B156" s="186" t="s">
        <v>13</v>
      </c>
      <c r="C156" s="186"/>
      <c r="D156" s="186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13"/>
      <c r="P156" s="13"/>
      <c r="Q156" s="13"/>
      <c r="R156" s="13"/>
      <c r="S156" s="13"/>
      <c r="T156" s="13"/>
      <c r="U156" s="13"/>
    </row>
    <row r="157" spans="1:21" s="2" customFormat="1" ht="15" customHeight="1" x14ac:dyDescent="0.2">
      <c r="A157" s="12"/>
      <c r="B157" s="186" t="s">
        <v>14</v>
      </c>
      <c r="C157" s="186"/>
      <c r="D157" s="186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13"/>
      <c r="P157" s="13"/>
      <c r="Q157" s="13"/>
      <c r="R157" s="13"/>
      <c r="S157" s="13"/>
      <c r="T157" s="13"/>
      <c r="U157" s="13"/>
    </row>
    <row r="158" spans="1:21" ht="15" customHeigh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spans="1:21" ht="15" customHeight="1" x14ac:dyDescent="0.25">
      <c r="A159" s="13"/>
      <c r="B159" s="209" t="s">
        <v>85</v>
      </c>
      <c r="C159" s="209"/>
      <c r="D159" s="209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</row>
    <row r="160" spans="1:21" ht="15" customHeight="1" x14ac:dyDescent="0.25">
      <c r="A160" s="13"/>
      <c r="B160" s="209"/>
      <c r="C160" s="209"/>
      <c r="D160" s="209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1:21" ht="15" customHeight="1" x14ac:dyDescent="0.25">
      <c r="A161" s="13"/>
      <c r="B161" s="209"/>
      <c r="C161" s="209"/>
      <c r="D161" s="209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1:21" ht="15" customHeight="1" x14ac:dyDescent="0.25">
      <c r="A162" s="13"/>
      <c r="B162" s="209"/>
      <c r="C162" s="209"/>
      <c r="D162" s="209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spans="1:21" s="2" customFormat="1" ht="12.75" x14ac:dyDescent="0.2">
      <c r="A163" s="147" t="s">
        <v>105</v>
      </c>
      <c r="B163" s="146"/>
      <c r="C163" s="146"/>
      <c r="D163" s="146"/>
      <c r="E163" s="146"/>
      <c r="F163" s="148" t="s">
        <v>104</v>
      </c>
      <c r="G163" s="146"/>
      <c r="H163" s="146"/>
      <c r="I163" s="13"/>
      <c r="J163" s="13"/>
      <c r="K163" s="13"/>
      <c r="L163" s="13"/>
      <c r="M163" s="13"/>
      <c r="N163" s="13"/>
      <c r="O163" s="13"/>
      <c r="P163" s="13"/>
      <c r="Q163" s="13"/>
      <c r="R163" s="146"/>
      <c r="S163" s="146"/>
      <c r="T163" s="146"/>
      <c r="U163" s="146"/>
    </row>
    <row r="164" spans="1:21" s="2" customFormat="1" ht="10.5" customHeight="1" x14ac:dyDescent="0.2">
      <c r="A164" s="146"/>
      <c r="B164" s="146"/>
      <c r="C164" s="146"/>
      <c r="D164" s="146"/>
      <c r="E164" s="146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46"/>
      <c r="S164" s="146"/>
      <c r="T164" s="146"/>
      <c r="U164" s="146"/>
    </row>
    <row r="165" spans="1:21" s="2" customFormat="1" ht="12.75" x14ac:dyDescent="0.2">
      <c r="A165" s="149" t="s">
        <v>103</v>
      </c>
      <c r="B165" s="146"/>
      <c r="C165" s="146"/>
      <c r="D165" s="146"/>
      <c r="E165" s="146"/>
      <c r="F165" s="149" t="s">
        <v>43</v>
      </c>
      <c r="G165" s="146"/>
      <c r="H165" s="146"/>
      <c r="I165" s="146"/>
      <c r="J165" s="146"/>
      <c r="K165" s="146"/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</row>
    <row r="166" spans="1:21" s="2" customFormat="1" ht="9.75" customHeight="1" x14ac:dyDescent="0.2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</row>
    <row r="167" spans="1:21" s="2" customFormat="1" ht="12.75" x14ac:dyDescent="0.2">
      <c r="A167" s="148" t="s">
        <v>108</v>
      </c>
      <c r="B167" s="146"/>
      <c r="C167" s="146"/>
      <c r="D167" s="146"/>
      <c r="E167" s="146"/>
      <c r="F167" s="150" t="s">
        <v>109</v>
      </c>
      <c r="G167" s="146"/>
      <c r="H167" s="146"/>
      <c r="I167" s="146"/>
      <c r="J167" s="146"/>
      <c r="K167" s="146"/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</row>
    <row r="168" spans="1:21" s="2" customFormat="1" ht="8.25" customHeight="1" x14ac:dyDescent="0.2">
      <c r="A168" s="146"/>
      <c r="B168" s="146"/>
      <c r="C168" s="146"/>
      <c r="D168" s="146"/>
      <c r="E168" s="146"/>
      <c r="F168" s="149"/>
      <c r="G168" s="146"/>
      <c r="H168" s="146"/>
      <c r="I168" s="146"/>
      <c r="J168" s="146"/>
      <c r="K168" s="146"/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</row>
    <row r="169" spans="1:21" s="2" customFormat="1" ht="12.75" x14ac:dyDescent="0.2">
      <c r="A169" s="148"/>
      <c r="B169" s="146"/>
      <c r="C169" s="146"/>
      <c r="D169" s="146"/>
      <c r="E169" s="146"/>
      <c r="F169" s="149"/>
      <c r="G169" s="146"/>
      <c r="H169" s="146"/>
      <c r="I169" s="146"/>
      <c r="J169" s="146"/>
      <c r="K169" s="146"/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</row>
    <row r="170" spans="1:21" s="2" customFormat="1" ht="127.5" customHeight="1" x14ac:dyDescent="0.2">
      <c r="A170" s="146"/>
      <c r="B170" s="146"/>
      <c r="C170" s="146"/>
      <c r="D170" s="146"/>
      <c r="E170" s="146"/>
      <c r="F170" s="149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</row>
    <row r="171" spans="1:21" s="160" customFormat="1" ht="15.75" x14ac:dyDescent="0.2">
      <c r="A171" s="174" t="s">
        <v>123</v>
      </c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</row>
    <row r="172" spans="1:21" s="2" customFormat="1" ht="12.75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1:21" s="13" customFormat="1" ht="15" customHeight="1" x14ac:dyDescent="0.2">
      <c r="A173" s="179" t="s">
        <v>106</v>
      </c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</row>
    <row r="174" spans="1:21" s="13" customFormat="1" ht="15" customHeight="1" x14ac:dyDescent="0.2">
      <c r="A174" s="210" t="s">
        <v>70</v>
      </c>
      <c r="B174" s="213" t="s">
        <v>18</v>
      </c>
      <c r="C174" s="206" t="s">
        <v>1</v>
      </c>
      <c r="D174" s="206"/>
      <c r="E174" s="214" t="s">
        <v>2</v>
      </c>
      <c r="F174" s="203" t="s">
        <v>41</v>
      </c>
      <c r="G174" s="203" t="s">
        <v>17</v>
      </c>
      <c r="H174" s="206" t="s">
        <v>3</v>
      </c>
      <c r="I174" s="206"/>
      <c r="J174" s="206"/>
      <c r="K174" s="206"/>
      <c r="L174" s="206"/>
      <c r="M174" s="206"/>
      <c r="N174" s="206" t="s">
        <v>4</v>
      </c>
      <c r="O174" s="206"/>
      <c r="P174" s="206"/>
      <c r="Q174" s="206"/>
    </row>
    <row r="175" spans="1:21" s="13" customFormat="1" ht="15" customHeight="1" x14ac:dyDescent="0.2">
      <c r="A175" s="211"/>
      <c r="B175" s="213"/>
      <c r="C175" s="206"/>
      <c r="D175" s="206"/>
      <c r="E175" s="215"/>
      <c r="F175" s="203"/>
      <c r="G175" s="203"/>
      <c r="H175" s="203" t="s">
        <v>5</v>
      </c>
      <c r="I175" s="206" t="s">
        <v>6</v>
      </c>
      <c r="J175" s="206"/>
      <c r="K175" s="206"/>
      <c r="L175" s="206"/>
      <c r="M175" s="203" t="s">
        <v>7</v>
      </c>
      <c r="N175" s="206"/>
      <c r="O175" s="206"/>
      <c r="P175" s="206"/>
      <c r="Q175" s="206"/>
    </row>
    <row r="176" spans="1:21" s="13" customFormat="1" ht="15" customHeight="1" x14ac:dyDescent="0.2">
      <c r="A176" s="211"/>
      <c r="B176" s="213"/>
      <c r="C176" s="197" t="s">
        <v>98</v>
      </c>
      <c r="D176" s="197" t="s">
        <v>99</v>
      </c>
      <c r="E176" s="215"/>
      <c r="F176" s="203"/>
      <c r="G176" s="203"/>
      <c r="H176" s="203"/>
      <c r="I176" s="203" t="s">
        <v>0</v>
      </c>
      <c r="J176" s="203" t="s">
        <v>8</v>
      </c>
      <c r="K176" s="203" t="s">
        <v>9</v>
      </c>
      <c r="L176" s="203" t="s">
        <v>10</v>
      </c>
      <c r="M176" s="203"/>
      <c r="N176" s="206" t="s">
        <v>11</v>
      </c>
      <c r="O176" s="206"/>
      <c r="P176" s="204" t="s">
        <v>12</v>
      </c>
      <c r="Q176" s="205"/>
    </row>
    <row r="177" spans="1:22" s="13" customFormat="1" ht="15" customHeight="1" x14ac:dyDescent="0.2">
      <c r="A177" s="211"/>
      <c r="B177" s="213"/>
      <c r="C177" s="197"/>
      <c r="D177" s="197"/>
      <c r="E177" s="215"/>
      <c r="F177" s="203"/>
      <c r="G177" s="203"/>
      <c r="H177" s="203"/>
      <c r="I177" s="203"/>
      <c r="J177" s="203"/>
      <c r="K177" s="203"/>
      <c r="L177" s="203"/>
      <c r="M177" s="203"/>
      <c r="N177" s="6">
        <v>1</v>
      </c>
      <c r="O177" s="6">
        <v>2</v>
      </c>
      <c r="P177" s="6">
        <v>3</v>
      </c>
      <c r="Q177" s="99"/>
    </row>
    <row r="178" spans="1:22" s="13" customFormat="1" ht="23.25" customHeight="1" x14ac:dyDescent="0.2">
      <c r="A178" s="211"/>
      <c r="B178" s="213"/>
      <c r="C178" s="197"/>
      <c r="D178" s="197"/>
      <c r="E178" s="215"/>
      <c r="F178" s="203"/>
      <c r="G178" s="203"/>
      <c r="H178" s="203"/>
      <c r="I178" s="203"/>
      <c r="J178" s="203"/>
      <c r="K178" s="203"/>
      <c r="L178" s="203"/>
      <c r="M178" s="203"/>
      <c r="N178" s="206" t="s">
        <v>16</v>
      </c>
      <c r="O178" s="206"/>
      <c r="P178" s="206"/>
      <c r="Q178" s="206"/>
    </row>
    <row r="179" spans="1:22" s="13" customFormat="1" ht="15" customHeight="1" x14ac:dyDescent="0.2">
      <c r="A179" s="212"/>
      <c r="B179" s="213"/>
      <c r="C179" s="197"/>
      <c r="D179" s="197"/>
      <c r="E179" s="216"/>
      <c r="F179" s="203"/>
      <c r="G179" s="203"/>
      <c r="H179" s="203"/>
      <c r="I179" s="203"/>
      <c r="J179" s="203"/>
      <c r="K179" s="203"/>
      <c r="L179" s="203"/>
      <c r="M179" s="203"/>
      <c r="N179" s="6">
        <v>15</v>
      </c>
      <c r="O179" s="6">
        <v>15</v>
      </c>
      <c r="P179" s="6">
        <v>0</v>
      </c>
      <c r="Q179" s="6"/>
    </row>
    <row r="180" spans="1:22" s="13" customFormat="1" ht="15" customHeight="1" x14ac:dyDescent="0.2">
      <c r="A180" s="23">
        <v>1</v>
      </c>
      <c r="B180" s="23">
        <v>2</v>
      </c>
      <c r="C180" s="23">
        <v>3</v>
      </c>
      <c r="D180" s="23">
        <v>4</v>
      </c>
      <c r="E180" s="23"/>
      <c r="F180" s="6">
        <v>5</v>
      </c>
      <c r="G180" s="6">
        <v>6</v>
      </c>
      <c r="H180" s="6">
        <v>7</v>
      </c>
      <c r="I180" s="6">
        <v>8</v>
      </c>
      <c r="J180" s="6">
        <v>9</v>
      </c>
      <c r="K180" s="6">
        <v>10</v>
      </c>
      <c r="L180" s="6">
        <v>11</v>
      </c>
      <c r="M180" s="6">
        <v>12</v>
      </c>
      <c r="N180" s="6">
        <v>13</v>
      </c>
      <c r="O180" s="6">
        <v>14</v>
      </c>
      <c r="P180" s="6">
        <v>15</v>
      </c>
      <c r="Q180" s="6"/>
    </row>
    <row r="181" spans="1:22" s="13" customFormat="1" ht="15" customHeight="1" x14ac:dyDescent="0.2">
      <c r="A181" s="187" t="s">
        <v>33</v>
      </c>
      <c r="B181" s="187"/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</row>
    <row r="182" spans="1:22" s="13" customFormat="1" ht="15" customHeight="1" x14ac:dyDescent="0.2">
      <c r="A182" s="181" t="s">
        <v>34</v>
      </c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3"/>
      <c r="R182" s="24"/>
      <c r="S182" s="24"/>
      <c r="T182" s="12"/>
      <c r="U182" s="12"/>
    </row>
    <row r="183" spans="1:22" s="32" customFormat="1" ht="15" customHeight="1" x14ac:dyDescent="0.2">
      <c r="A183" s="108" t="s">
        <v>45</v>
      </c>
      <c r="B183" s="26"/>
      <c r="C183" s="27"/>
      <c r="D183" s="27"/>
      <c r="E183" s="27"/>
      <c r="F183" s="28"/>
      <c r="G183" s="29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4"/>
      <c r="S183" s="30"/>
      <c r="T183" s="31"/>
      <c r="U183" s="31"/>
    </row>
    <row r="184" spans="1:22" s="37" customFormat="1" ht="15" customHeight="1" x14ac:dyDescent="0.2">
      <c r="A184" s="188" t="s">
        <v>76</v>
      </c>
      <c r="B184" s="188"/>
      <c r="C184" s="33"/>
      <c r="D184" s="33"/>
      <c r="E184" s="33"/>
      <c r="F184" s="33"/>
      <c r="G184" s="55">
        <f>G183</f>
        <v>0</v>
      </c>
      <c r="H184" s="85">
        <f t="shared" ref="H184:M184" si="21">H183</f>
        <v>0</v>
      </c>
      <c r="I184" s="85">
        <f t="shared" si="21"/>
        <v>0</v>
      </c>
      <c r="J184" s="85">
        <f t="shared" si="21"/>
        <v>0</v>
      </c>
      <c r="K184" s="85">
        <f t="shared" si="21"/>
        <v>0</v>
      </c>
      <c r="L184" s="85">
        <f t="shared" si="21"/>
        <v>0</v>
      </c>
      <c r="M184" s="85">
        <f t="shared" si="21"/>
        <v>0</v>
      </c>
      <c r="N184" s="85"/>
      <c r="O184" s="85">
        <f t="shared" ref="O184" si="22">O183</f>
        <v>0</v>
      </c>
      <c r="P184" s="42"/>
      <c r="Q184" s="42"/>
      <c r="R184" s="36"/>
      <c r="S184" s="36"/>
      <c r="T184" s="31"/>
      <c r="U184" s="31"/>
    </row>
    <row r="185" spans="1:22" s="32" customFormat="1" ht="15" customHeight="1" x14ac:dyDescent="0.2">
      <c r="A185" s="181" t="s">
        <v>40</v>
      </c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3"/>
      <c r="R185" s="24"/>
      <c r="S185" s="36"/>
      <c r="T185" s="38"/>
      <c r="U185" s="38"/>
    </row>
    <row r="186" spans="1:22" s="32" customFormat="1" ht="15" customHeight="1" x14ac:dyDescent="0.2">
      <c r="A186" s="108" t="s">
        <v>49</v>
      </c>
      <c r="B186" s="26"/>
      <c r="C186" s="42"/>
      <c r="D186" s="42"/>
      <c r="E186" s="27"/>
      <c r="F186" s="27"/>
      <c r="G186" s="29"/>
      <c r="H186" s="27"/>
      <c r="I186" s="53"/>
      <c r="J186" s="27"/>
      <c r="K186" s="27"/>
      <c r="L186" s="27"/>
      <c r="M186" s="27"/>
      <c r="N186" s="27"/>
      <c r="O186" s="27"/>
      <c r="P186" s="27"/>
      <c r="Q186" s="27"/>
      <c r="R186" s="24"/>
      <c r="S186" s="30"/>
      <c r="T186" s="31"/>
      <c r="U186" s="31"/>
    </row>
    <row r="187" spans="1:22" s="32" customFormat="1" ht="15" customHeight="1" x14ac:dyDescent="0.2">
      <c r="A187" s="23"/>
      <c r="B187" s="48"/>
      <c r="C187" s="27"/>
      <c r="D187" s="27"/>
      <c r="E187" s="27"/>
      <c r="F187" s="27"/>
      <c r="G187" s="29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4"/>
      <c r="S187" s="30"/>
      <c r="T187" s="59"/>
      <c r="U187" s="59"/>
      <c r="V187" s="65"/>
    </row>
    <row r="188" spans="1:22" s="32" customFormat="1" ht="15" customHeight="1" x14ac:dyDescent="0.2">
      <c r="A188" s="188" t="s">
        <v>77</v>
      </c>
      <c r="B188" s="188"/>
      <c r="C188" s="33"/>
      <c r="D188" s="33"/>
      <c r="E188" s="33"/>
      <c r="F188" s="33"/>
      <c r="G188" s="35">
        <f t="shared" ref="G188:M188" si="23">SUM(G186:G187)</f>
        <v>0</v>
      </c>
      <c r="H188" s="35">
        <f t="shared" si="23"/>
        <v>0</v>
      </c>
      <c r="I188" s="35">
        <f t="shared" si="23"/>
        <v>0</v>
      </c>
      <c r="J188" s="35">
        <f t="shared" si="23"/>
        <v>0</v>
      </c>
      <c r="K188" s="35">
        <f t="shared" si="23"/>
        <v>0</v>
      </c>
      <c r="L188" s="35">
        <f t="shared" si="23"/>
        <v>0</v>
      </c>
      <c r="M188" s="35">
        <f t="shared" si="23"/>
        <v>0</v>
      </c>
      <c r="N188" s="35">
        <f>SUM(N186:N186)</f>
        <v>0</v>
      </c>
      <c r="O188" s="35">
        <f>SUM(O186:O186)</f>
        <v>0</v>
      </c>
      <c r="P188" s="35">
        <f>SUM(P186:P186)</f>
        <v>0</v>
      </c>
      <c r="Q188" s="35">
        <f>SUM(Q186:Q187)</f>
        <v>0</v>
      </c>
      <c r="R188" s="24"/>
      <c r="S188" s="30"/>
      <c r="T188" s="59"/>
      <c r="U188" s="59"/>
      <c r="V188" s="65"/>
    </row>
    <row r="189" spans="1:22" s="32" customFormat="1" ht="15" customHeight="1" x14ac:dyDescent="0.2">
      <c r="A189" s="207" t="s">
        <v>54</v>
      </c>
      <c r="B189" s="207"/>
      <c r="C189" s="207"/>
      <c r="D189" s="207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109"/>
      <c r="S189" s="109"/>
      <c r="T189" s="109"/>
      <c r="U189" s="109"/>
      <c r="V189" s="109"/>
    </row>
    <row r="190" spans="1:22" s="32" customFormat="1" ht="15" customHeight="1" x14ac:dyDescent="0.2">
      <c r="A190" s="108" t="s">
        <v>53</v>
      </c>
      <c r="B190" s="75"/>
      <c r="C190" s="33"/>
      <c r="D190" s="33"/>
      <c r="E190" s="33"/>
      <c r="F190" s="33"/>
      <c r="G190" s="40"/>
      <c r="H190" s="41"/>
      <c r="I190" s="41"/>
      <c r="J190" s="41"/>
      <c r="K190" s="41"/>
      <c r="L190" s="41"/>
      <c r="M190" s="41"/>
      <c r="N190" s="35"/>
      <c r="O190" s="35"/>
      <c r="P190" s="35"/>
      <c r="Q190" s="35"/>
      <c r="R190" s="24"/>
      <c r="S190" s="30"/>
      <c r="T190" s="59"/>
      <c r="U190" s="59"/>
      <c r="V190" s="65"/>
    </row>
    <row r="191" spans="1:22" s="32" customFormat="1" ht="15" customHeight="1" x14ac:dyDescent="0.2">
      <c r="A191" s="188" t="s">
        <v>81</v>
      </c>
      <c r="B191" s="188"/>
      <c r="C191" s="33"/>
      <c r="D191" s="33"/>
      <c r="E191" s="33"/>
      <c r="F191" s="33"/>
      <c r="G191" s="40"/>
      <c r="H191" s="41"/>
      <c r="I191" s="41"/>
      <c r="J191" s="41"/>
      <c r="K191" s="41"/>
      <c r="L191" s="41"/>
      <c r="M191" s="41"/>
      <c r="N191" s="35"/>
      <c r="O191" s="35"/>
      <c r="P191" s="35"/>
      <c r="Q191" s="35"/>
      <c r="R191" s="24"/>
      <c r="S191" s="30"/>
      <c r="T191" s="59"/>
      <c r="U191" s="59"/>
      <c r="V191" s="65"/>
    </row>
    <row r="192" spans="1:22" s="32" customFormat="1" ht="15" customHeight="1" x14ac:dyDescent="0.2">
      <c r="A192" s="181" t="s">
        <v>36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3"/>
      <c r="R192" s="24"/>
      <c r="S192" s="30"/>
      <c r="T192" s="31"/>
      <c r="U192" s="31"/>
    </row>
    <row r="193" spans="1:21" s="32" customFormat="1" ht="15" customHeight="1" x14ac:dyDescent="0.2">
      <c r="A193" s="108" t="s">
        <v>55</v>
      </c>
      <c r="B193" s="42" t="s">
        <v>22</v>
      </c>
      <c r="C193" s="57"/>
      <c r="D193" s="110">
        <v>3</v>
      </c>
      <c r="E193" s="110"/>
      <c r="F193" s="110"/>
      <c r="G193" s="111">
        <v>12</v>
      </c>
      <c r="H193" s="110">
        <f>G193*30</f>
        <v>360</v>
      </c>
      <c r="I193" s="110"/>
      <c r="J193" s="110"/>
      <c r="K193" s="110"/>
      <c r="L193" s="110"/>
      <c r="M193" s="110">
        <v>360</v>
      </c>
      <c r="N193" s="33"/>
      <c r="O193" s="33"/>
      <c r="P193" s="33"/>
      <c r="Q193" s="33"/>
      <c r="R193" s="24"/>
      <c r="S193" s="36"/>
      <c r="T193" s="31"/>
      <c r="U193" s="31"/>
    </row>
    <row r="194" spans="1:21" s="32" customFormat="1" ht="15" customHeight="1" x14ac:dyDescent="0.2">
      <c r="A194" s="188" t="s">
        <v>79</v>
      </c>
      <c r="B194" s="188"/>
      <c r="C194" s="112"/>
      <c r="D194" s="43"/>
      <c r="E194" s="43"/>
      <c r="F194" s="43"/>
      <c r="G194" s="111">
        <v>12</v>
      </c>
      <c r="H194" s="110">
        <f>G194*30</f>
        <v>360</v>
      </c>
      <c r="I194" s="43"/>
      <c r="J194" s="43"/>
      <c r="K194" s="43"/>
      <c r="L194" s="43"/>
      <c r="M194" s="110">
        <v>360</v>
      </c>
      <c r="N194" s="33"/>
      <c r="O194" s="33"/>
      <c r="P194" s="33"/>
      <c r="Q194" s="33"/>
      <c r="R194" s="24"/>
      <c r="S194" s="36"/>
      <c r="T194" s="31"/>
      <c r="U194" s="31"/>
    </row>
    <row r="195" spans="1:21" s="32" customFormat="1" ht="15" customHeight="1" x14ac:dyDescent="0.2">
      <c r="A195" s="181" t="s">
        <v>37</v>
      </c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3"/>
      <c r="R195" s="24"/>
      <c r="S195" s="36"/>
      <c r="T195" s="31"/>
      <c r="U195" s="31"/>
    </row>
    <row r="196" spans="1:21" s="32" customFormat="1" ht="15" customHeight="1" x14ac:dyDescent="0.2">
      <c r="A196" s="108" t="s">
        <v>57</v>
      </c>
      <c r="B196" s="45" t="s">
        <v>27</v>
      </c>
      <c r="C196" s="43">
        <v>3</v>
      </c>
      <c r="D196" s="43" t="s">
        <v>23</v>
      </c>
      <c r="E196" s="43"/>
      <c r="F196" s="43" t="s">
        <v>23</v>
      </c>
      <c r="G196" s="29">
        <v>18</v>
      </c>
      <c r="H196" s="35">
        <f>18*30</f>
        <v>540</v>
      </c>
      <c r="I196" s="46"/>
      <c r="J196" s="44"/>
      <c r="K196" s="43"/>
      <c r="L196" s="43"/>
      <c r="M196" s="35">
        <f>18*30</f>
        <v>540</v>
      </c>
      <c r="N196" s="33"/>
      <c r="O196" s="33"/>
      <c r="P196" s="33"/>
      <c r="Q196" s="33"/>
      <c r="R196" s="24"/>
      <c r="S196" s="36"/>
      <c r="T196" s="31"/>
      <c r="U196" s="31"/>
    </row>
    <row r="197" spans="1:21" s="32" customFormat="1" ht="15" customHeight="1" x14ac:dyDescent="0.2">
      <c r="A197" s="188" t="s">
        <v>82</v>
      </c>
      <c r="B197" s="188"/>
      <c r="C197" s="33"/>
      <c r="D197" s="33"/>
      <c r="E197" s="33"/>
      <c r="F197" s="33"/>
      <c r="G197" s="29">
        <f>G163+G167+G184+G195</f>
        <v>0</v>
      </c>
      <c r="H197" s="35">
        <f>H163+H167+H184+H195</f>
        <v>0</v>
      </c>
      <c r="I197" s="35"/>
      <c r="J197" s="35"/>
      <c r="K197" s="35"/>
      <c r="L197" s="35"/>
      <c r="M197" s="35">
        <f>M163+M167+M184+M195</f>
        <v>0</v>
      </c>
      <c r="N197" s="35"/>
      <c r="O197" s="35"/>
      <c r="P197" s="35"/>
      <c r="Q197" s="35"/>
      <c r="R197" s="24"/>
      <c r="S197" s="36"/>
      <c r="T197" s="31"/>
      <c r="U197" s="31"/>
    </row>
    <row r="198" spans="1:21" s="32" customFormat="1" ht="15" customHeight="1" x14ac:dyDescent="0.2">
      <c r="A198" s="189" t="s">
        <v>29</v>
      </c>
      <c r="B198" s="190"/>
      <c r="C198" s="33"/>
      <c r="D198" s="33"/>
      <c r="E198" s="33"/>
      <c r="F198" s="33"/>
      <c r="G198" s="29">
        <v>67.5</v>
      </c>
      <c r="H198" s="35">
        <f>67.5*30</f>
        <v>2025</v>
      </c>
      <c r="I198" s="35"/>
      <c r="J198" s="35"/>
      <c r="K198" s="35"/>
      <c r="L198" s="35"/>
      <c r="M198" s="35">
        <v>1980</v>
      </c>
      <c r="N198" s="35"/>
      <c r="O198" s="35"/>
      <c r="P198" s="35"/>
      <c r="Q198" s="35"/>
      <c r="R198" s="24"/>
      <c r="S198" s="36"/>
      <c r="T198" s="31"/>
      <c r="U198" s="31"/>
    </row>
    <row r="199" spans="1:21" s="13" customFormat="1" ht="15" customHeight="1" x14ac:dyDescent="0.2">
      <c r="A199" s="200" t="s">
        <v>35</v>
      </c>
      <c r="B199" s="201"/>
      <c r="C199" s="201"/>
      <c r="D199" s="201"/>
      <c r="E199" s="201"/>
      <c r="F199" s="201"/>
      <c r="G199" s="201"/>
      <c r="H199" s="201"/>
      <c r="I199" s="201"/>
      <c r="J199" s="201"/>
      <c r="K199" s="201"/>
      <c r="L199" s="201"/>
      <c r="M199" s="201"/>
      <c r="N199" s="201"/>
      <c r="O199" s="201"/>
      <c r="P199" s="201"/>
      <c r="Q199" s="202"/>
    </row>
    <row r="200" spans="1:21" s="13" customFormat="1" ht="15" customHeight="1" x14ac:dyDescent="0.2">
      <c r="A200" s="103"/>
      <c r="B200" s="56" t="s">
        <v>122</v>
      </c>
      <c r="C200" s="101"/>
      <c r="D200" s="101">
        <v>2</v>
      </c>
      <c r="E200" s="101"/>
      <c r="F200" s="101"/>
      <c r="G200" s="102">
        <v>22.5</v>
      </c>
      <c r="H200" s="106">
        <f>22.5*30</f>
        <v>675</v>
      </c>
      <c r="I200" s="101"/>
      <c r="J200" s="101"/>
      <c r="K200" s="101"/>
      <c r="L200" s="101"/>
      <c r="M200" s="101"/>
      <c r="N200" s="101"/>
      <c r="O200" s="101"/>
      <c r="P200" s="101"/>
      <c r="Q200" s="101"/>
    </row>
    <row r="201" spans="1:21" s="13" customFormat="1" ht="15" customHeight="1" x14ac:dyDescent="0.2">
      <c r="A201" s="184" t="s">
        <v>30</v>
      </c>
      <c r="B201" s="185"/>
      <c r="C201" s="101"/>
      <c r="D201" s="101"/>
      <c r="E201" s="101"/>
      <c r="F201" s="101"/>
      <c r="G201" s="102">
        <v>22.5</v>
      </c>
      <c r="H201" s="106">
        <f t="shared" ref="H201:H202" si="24">22.5*30</f>
        <v>675</v>
      </c>
      <c r="I201" s="101"/>
      <c r="J201" s="101"/>
      <c r="K201" s="101"/>
      <c r="L201" s="101"/>
      <c r="M201" s="101"/>
      <c r="N201" s="101"/>
      <c r="O201" s="101"/>
      <c r="P201" s="101"/>
      <c r="Q201" s="101"/>
    </row>
    <row r="202" spans="1:21" s="13" customFormat="1" ht="15" customHeight="1" x14ac:dyDescent="0.2">
      <c r="A202" s="103"/>
      <c r="B202" s="113" t="s">
        <v>64</v>
      </c>
      <c r="C202" s="101"/>
      <c r="D202" s="101"/>
      <c r="E202" s="101"/>
      <c r="F202" s="101"/>
      <c r="G202" s="102">
        <v>22.5</v>
      </c>
      <c r="H202" s="106">
        <f t="shared" si="24"/>
        <v>675</v>
      </c>
      <c r="I202" s="101"/>
      <c r="J202" s="101"/>
      <c r="K202" s="101"/>
      <c r="L202" s="101"/>
      <c r="M202" s="101"/>
      <c r="N202" s="101"/>
      <c r="O202" s="101"/>
      <c r="P202" s="101"/>
      <c r="Q202" s="101"/>
    </row>
    <row r="203" spans="1:21" s="13" customFormat="1" ht="15" customHeight="1" x14ac:dyDescent="0.2">
      <c r="A203" s="186" t="s">
        <v>28</v>
      </c>
      <c r="B203" s="186"/>
      <c r="C203" s="101"/>
      <c r="D203" s="101"/>
      <c r="E203" s="101"/>
      <c r="F203" s="101"/>
      <c r="G203" s="102">
        <v>90</v>
      </c>
      <c r="H203" s="101">
        <f>90*30</f>
        <v>2700</v>
      </c>
      <c r="I203" s="101"/>
      <c r="J203" s="101"/>
      <c r="K203" s="101"/>
      <c r="L203" s="101"/>
      <c r="M203" s="101"/>
      <c r="N203" s="101"/>
      <c r="O203" s="101"/>
      <c r="P203" s="101"/>
      <c r="Q203" s="101"/>
    </row>
    <row r="204" spans="1:21" s="32" customFormat="1" ht="15" customHeight="1" x14ac:dyDescent="0.2">
      <c r="A204" s="192" t="s">
        <v>65</v>
      </c>
      <c r="B204" s="193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4"/>
      <c r="R204" s="24"/>
      <c r="S204" s="36"/>
      <c r="T204" s="31"/>
      <c r="U204" s="31"/>
    </row>
    <row r="205" spans="1:21" s="32" customFormat="1" ht="15" customHeight="1" x14ac:dyDescent="0.2">
      <c r="A205" s="256" t="s">
        <v>116</v>
      </c>
      <c r="B205" s="254" t="s">
        <v>86</v>
      </c>
      <c r="C205" s="89"/>
      <c r="D205" s="90">
        <v>1</v>
      </c>
      <c r="E205" s="89"/>
      <c r="F205" s="89"/>
      <c r="G205" s="102">
        <f>H205/30</f>
        <v>2</v>
      </c>
      <c r="H205" s="101">
        <f>I205+M205</f>
        <v>60</v>
      </c>
      <c r="I205" s="101">
        <f>J205+K205+L205</f>
        <v>30</v>
      </c>
      <c r="J205" s="101">
        <v>0</v>
      </c>
      <c r="K205" s="101">
        <v>30</v>
      </c>
      <c r="L205" s="101">
        <v>0</v>
      </c>
      <c r="M205" s="101">
        <v>30</v>
      </c>
      <c r="N205" s="101">
        <v>2</v>
      </c>
      <c r="O205" s="101"/>
      <c r="P205" s="89"/>
      <c r="Q205" s="89"/>
      <c r="R205" s="24"/>
      <c r="S205" s="36"/>
      <c r="T205" s="31"/>
      <c r="U205" s="31"/>
    </row>
    <row r="206" spans="1:21" s="32" customFormat="1" ht="15" customHeight="1" x14ac:dyDescent="0.2">
      <c r="A206" s="257"/>
      <c r="B206" s="255"/>
      <c r="C206" s="90">
        <v>2</v>
      </c>
      <c r="D206" s="90"/>
      <c r="E206" s="89"/>
      <c r="F206" s="89"/>
      <c r="G206" s="102">
        <f>H206/30</f>
        <v>3</v>
      </c>
      <c r="H206" s="101">
        <f>I206+M206</f>
        <v>90</v>
      </c>
      <c r="I206" s="101">
        <f>J206+K206+L206</f>
        <v>30</v>
      </c>
      <c r="J206" s="101">
        <v>0</v>
      </c>
      <c r="K206" s="101">
        <v>30</v>
      </c>
      <c r="L206" s="101">
        <v>0</v>
      </c>
      <c r="M206" s="101">
        <v>60</v>
      </c>
      <c r="N206" s="104"/>
      <c r="O206" s="101">
        <v>2</v>
      </c>
      <c r="P206" s="89"/>
      <c r="Q206" s="89"/>
      <c r="R206" s="24"/>
      <c r="S206" s="36"/>
      <c r="T206" s="31"/>
      <c r="U206" s="31"/>
    </row>
    <row r="207" spans="1:21" s="32" customFormat="1" ht="15" customHeight="1" x14ac:dyDescent="0.2">
      <c r="A207" s="108" t="s">
        <v>118</v>
      </c>
      <c r="B207" s="42" t="s">
        <v>84</v>
      </c>
      <c r="C207" s="90"/>
      <c r="D207" s="90"/>
      <c r="E207" s="90"/>
      <c r="F207" s="90"/>
      <c r="G207" s="93">
        <v>29</v>
      </c>
      <c r="H207" s="90">
        <v>870</v>
      </c>
      <c r="I207" s="90"/>
      <c r="J207" s="90"/>
      <c r="K207" s="90"/>
      <c r="L207" s="90"/>
      <c r="M207" s="90"/>
      <c r="N207" s="90"/>
      <c r="O207" s="90"/>
      <c r="P207" s="90"/>
      <c r="Q207" s="90"/>
      <c r="R207" s="24"/>
      <c r="S207" s="36"/>
      <c r="T207" s="31"/>
      <c r="U207" s="31"/>
    </row>
    <row r="208" spans="1:21" s="32" customFormat="1" ht="15" customHeight="1" x14ac:dyDescent="0.2">
      <c r="A208" s="151"/>
      <c r="B208" s="24"/>
      <c r="C208" s="24"/>
      <c r="D208" s="24"/>
      <c r="E208" s="24"/>
      <c r="F208" s="24"/>
      <c r="G208" s="188" t="s">
        <v>69</v>
      </c>
      <c r="H208" s="188"/>
      <c r="I208" s="188"/>
      <c r="J208" s="188"/>
      <c r="K208" s="188"/>
      <c r="L208" s="188"/>
      <c r="M208" s="188"/>
      <c r="N208" s="158"/>
      <c r="O208" s="49"/>
      <c r="P208" s="49"/>
      <c r="Q208" s="49"/>
      <c r="R208" s="24"/>
      <c r="S208" s="36"/>
      <c r="T208" s="31"/>
      <c r="U208" s="31"/>
    </row>
    <row r="209" spans="1:21" s="32" customFormat="1" ht="15" customHeight="1" x14ac:dyDescent="0.2">
      <c r="A209" s="151"/>
      <c r="B209" s="156"/>
      <c r="C209" s="156"/>
      <c r="D209" s="156"/>
      <c r="E209" s="156"/>
      <c r="F209" s="156"/>
      <c r="G209" s="199" t="s">
        <v>38</v>
      </c>
      <c r="H209" s="199"/>
      <c r="I209" s="199"/>
      <c r="J209" s="199"/>
      <c r="K209" s="199"/>
      <c r="L209" s="199"/>
      <c r="M209" s="199"/>
      <c r="N209" s="154"/>
      <c r="O209" s="29"/>
      <c r="P209" s="29"/>
      <c r="Q209" s="29"/>
      <c r="R209" s="24"/>
      <c r="S209" s="36"/>
      <c r="T209" s="31"/>
      <c r="U209" s="31"/>
    </row>
    <row r="210" spans="1:21" s="32" customFormat="1" ht="15" customHeight="1" x14ac:dyDescent="0.2">
      <c r="A210" s="151"/>
      <c r="B210" s="156"/>
      <c r="C210" s="156"/>
      <c r="D210" s="156"/>
      <c r="E210" s="156"/>
      <c r="F210" s="156"/>
      <c r="G210" s="199" t="s">
        <v>39</v>
      </c>
      <c r="H210" s="199"/>
      <c r="I210" s="199"/>
      <c r="J210" s="199"/>
      <c r="K210" s="199"/>
      <c r="L210" s="199"/>
      <c r="M210" s="199"/>
      <c r="N210" s="154"/>
      <c r="O210" s="29"/>
      <c r="P210" s="29"/>
      <c r="Q210" s="29"/>
      <c r="R210" s="24"/>
      <c r="S210" s="36"/>
      <c r="T210" s="31"/>
      <c r="U210" s="31"/>
    </row>
    <row r="211" spans="1:21" s="32" customFormat="1" ht="15" customHeight="1" x14ac:dyDescent="0.2">
      <c r="A211" s="151"/>
      <c r="B211" s="24"/>
      <c r="C211" s="24"/>
      <c r="D211" s="24"/>
      <c r="E211" s="24"/>
      <c r="F211" s="24"/>
      <c r="G211" s="188" t="s">
        <v>15</v>
      </c>
      <c r="H211" s="188"/>
      <c r="I211" s="188"/>
      <c r="J211" s="188"/>
      <c r="K211" s="188"/>
      <c r="L211" s="188"/>
      <c r="M211" s="188"/>
      <c r="N211" s="155"/>
      <c r="O211" s="27"/>
      <c r="P211" s="27"/>
      <c r="Q211" s="27"/>
      <c r="R211" s="24"/>
      <c r="S211" s="36"/>
      <c r="T211" s="31"/>
      <c r="U211" s="31"/>
    </row>
    <row r="212" spans="1:21" s="32" customFormat="1" ht="15" customHeight="1" x14ac:dyDescent="0.2">
      <c r="A212" s="151"/>
      <c r="B212" s="24"/>
      <c r="C212" s="24"/>
      <c r="D212" s="24"/>
      <c r="E212" s="24"/>
      <c r="F212" s="24"/>
      <c r="G212" s="188" t="s">
        <v>13</v>
      </c>
      <c r="H212" s="188"/>
      <c r="I212" s="188"/>
      <c r="J212" s="188"/>
      <c r="K212" s="188"/>
      <c r="L212" s="188"/>
      <c r="M212" s="188"/>
      <c r="N212" s="155"/>
      <c r="O212" s="27"/>
      <c r="P212" s="27"/>
      <c r="Q212" s="27"/>
      <c r="R212" s="24"/>
      <c r="S212" s="36"/>
      <c r="T212" s="31"/>
      <c r="U212" s="31"/>
    </row>
    <row r="213" spans="1:21" s="32" customFormat="1" ht="15" customHeight="1" x14ac:dyDescent="0.2">
      <c r="A213" s="157"/>
      <c r="B213" s="24"/>
      <c r="C213" s="24"/>
      <c r="D213" s="24"/>
      <c r="E213" s="24"/>
      <c r="F213" s="24"/>
      <c r="G213" s="188" t="s">
        <v>14</v>
      </c>
      <c r="H213" s="188"/>
      <c r="I213" s="188"/>
      <c r="J213" s="188"/>
      <c r="K213" s="188"/>
      <c r="L213" s="188"/>
      <c r="M213" s="188"/>
      <c r="N213" s="27"/>
      <c r="O213" s="27"/>
      <c r="P213" s="27"/>
      <c r="Q213" s="27"/>
      <c r="R213" s="24"/>
      <c r="S213" s="36"/>
      <c r="T213" s="31"/>
      <c r="U213" s="31"/>
    </row>
    <row r="214" spans="1:21" s="65" customFormat="1" ht="15" customHeight="1" x14ac:dyDescent="0.2">
      <c r="A214" s="151"/>
      <c r="B214" s="36"/>
      <c r="C214" s="152"/>
      <c r="D214" s="152"/>
      <c r="E214" s="152"/>
      <c r="F214" s="152"/>
      <c r="G214" s="153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24"/>
      <c r="S214" s="36"/>
      <c r="T214" s="59"/>
      <c r="U214" s="59"/>
    </row>
    <row r="215" spans="1:21" s="65" customFormat="1" ht="15" customHeight="1" x14ac:dyDescent="0.2">
      <c r="A215" s="179" t="s">
        <v>107</v>
      </c>
      <c r="B215" s="179"/>
      <c r="C215" s="179"/>
      <c r="D215" s="179"/>
      <c r="E215" s="179"/>
      <c r="F215" s="179"/>
      <c r="G215" s="179"/>
      <c r="H215" s="179"/>
      <c r="I215" s="179"/>
      <c r="J215" s="179"/>
      <c r="K215" s="179"/>
      <c r="L215" s="179"/>
      <c r="M215" s="179"/>
      <c r="N215" s="179"/>
      <c r="O215" s="62"/>
      <c r="P215" s="62"/>
      <c r="Q215" s="62"/>
      <c r="R215" s="24"/>
      <c r="S215" s="36"/>
      <c r="T215" s="59"/>
      <c r="U215" s="59"/>
    </row>
    <row r="216" spans="1:21" s="2" customFormat="1" ht="15" customHeight="1" x14ac:dyDescent="0.2">
      <c r="A216" s="197" t="s">
        <v>70</v>
      </c>
      <c r="B216" s="198" t="s">
        <v>18</v>
      </c>
      <c r="C216" s="191" t="s">
        <v>1</v>
      </c>
      <c r="D216" s="191"/>
      <c r="E216" s="195" t="s">
        <v>2</v>
      </c>
      <c r="F216" s="203" t="s">
        <v>41</v>
      </c>
      <c r="G216" s="195" t="s">
        <v>89</v>
      </c>
      <c r="H216" s="195" t="s">
        <v>17</v>
      </c>
      <c r="I216" s="191" t="s">
        <v>3</v>
      </c>
      <c r="J216" s="191"/>
      <c r="K216" s="191"/>
      <c r="L216" s="191"/>
      <c r="M216" s="191"/>
      <c r="N216" s="191"/>
      <c r="O216" s="143"/>
      <c r="P216" s="142"/>
      <c r="Q216" s="142"/>
      <c r="R216" s="142"/>
      <c r="S216" s="13"/>
      <c r="T216" s="13"/>
      <c r="U216" s="13"/>
    </row>
    <row r="217" spans="1:21" s="2" customFormat="1" ht="15" customHeight="1" x14ac:dyDescent="0.2">
      <c r="A217" s="197"/>
      <c r="B217" s="198"/>
      <c r="C217" s="191"/>
      <c r="D217" s="191"/>
      <c r="E217" s="195"/>
      <c r="F217" s="203"/>
      <c r="G217" s="195"/>
      <c r="H217" s="195"/>
      <c r="I217" s="195" t="s">
        <v>5</v>
      </c>
      <c r="J217" s="191" t="s">
        <v>90</v>
      </c>
      <c r="K217" s="191"/>
      <c r="L217" s="191"/>
      <c r="M217" s="191"/>
      <c r="N217" s="195" t="s">
        <v>7</v>
      </c>
      <c r="O217" s="143"/>
      <c r="P217" s="142"/>
      <c r="Q217" s="142"/>
      <c r="R217" s="13"/>
      <c r="S217" s="13"/>
      <c r="T217" s="13"/>
      <c r="U217" s="13"/>
    </row>
    <row r="218" spans="1:21" s="2" customFormat="1" ht="15" customHeight="1" x14ac:dyDescent="0.2">
      <c r="A218" s="197"/>
      <c r="B218" s="198"/>
      <c r="C218" s="196" t="s">
        <v>98</v>
      </c>
      <c r="D218" s="196" t="s">
        <v>99</v>
      </c>
      <c r="E218" s="195"/>
      <c r="F218" s="203"/>
      <c r="G218" s="195"/>
      <c r="H218" s="195"/>
      <c r="I218" s="195"/>
      <c r="J218" s="195" t="s">
        <v>0</v>
      </c>
      <c r="K218" s="195" t="s">
        <v>8</v>
      </c>
      <c r="L218" s="195" t="s">
        <v>9</v>
      </c>
      <c r="M218" s="195" t="s">
        <v>10</v>
      </c>
      <c r="N218" s="195"/>
      <c r="O218" s="143"/>
      <c r="P218" s="142"/>
      <c r="Q218" s="142"/>
      <c r="R218" s="13"/>
      <c r="S218" s="13"/>
      <c r="T218" s="13"/>
      <c r="U218" s="13"/>
    </row>
    <row r="219" spans="1:21" s="2" customFormat="1" ht="15" customHeight="1" x14ac:dyDescent="0.2">
      <c r="A219" s="197"/>
      <c r="B219" s="198"/>
      <c r="C219" s="196"/>
      <c r="D219" s="196"/>
      <c r="E219" s="195"/>
      <c r="F219" s="203"/>
      <c r="G219" s="195"/>
      <c r="H219" s="195"/>
      <c r="I219" s="195"/>
      <c r="J219" s="195"/>
      <c r="K219" s="195"/>
      <c r="L219" s="195"/>
      <c r="M219" s="195"/>
      <c r="N219" s="195"/>
      <c r="O219" s="143"/>
      <c r="P219" s="142"/>
      <c r="Q219" s="142"/>
      <c r="R219" s="13"/>
      <c r="S219" s="13"/>
      <c r="T219" s="13"/>
      <c r="U219" s="13"/>
    </row>
    <row r="220" spans="1:21" s="2" customFormat="1" ht="15" customHeight="1" x14ac:dyDescent="0.2">
      <c r="A220" s="197"/>
      <c r="B220" s="198"/>
      <c r="C220" s="196"/>
      <c r="D220" s="196"/>
      <c r="E220" s="195"/>
      <c r="F220" s="203"/>
      <c r="G220" s="195"/>
      <c r="H220" s="195"/>
      <c r="I220" s="195"/>
      <c r="J220" s="195"/>
      <c r="K220" s="195"/>
      <c r="L220" s="195"/>
      <c r="M220" s="195"/>
      <c r="N220" s="195"/>
      <c r="O220" s="143"/>
      <c r="P220" s="142"/>
      <c r="Q220" s="142"/>
      <c r="R220" s="13"/>
      <c r="S220" s="13"/>
      <c r="T220" s="13"/>
      <c r="U220" s="13"/>
    </row>
    <row r="221" spans="1:21" s="2" customFormat="1" ht="15" customHeight="1" x14ac:dyDescent="0.2">
      <c r="A221" s="197"/>
      <c r="B221" s="198"/>
      <c r="C221" s="196"/>
      <c r="D221" s="196"/>
      <c r="E221" s="195"/>
      <c r="F221" s="203"/>
      <c r="G221" s="195"/>
      <c r="H221" s="195"/>
      <c r="I221" s="195"/>
      <c r="J221" s="195"/>
      <c r="K221" s="195"/>
      <c r="L221" s="195"/>
      <c r="M221" s="195"/>
      <c r="N221" s="195"/>
      <c r="O221" s="143"/>
      <c r="P221" s="142"/>
      <c r="Q221" s="142"/>
      <c r="R221" s="13"/>
      <c r="S221" s="13"/>
      <c r="T221" s="13"/>
      <c r="U221" s="13"/>
    </row>
    <row r="222" spans="1:21" s="2" customFormat="1" ht="15" customHeight="1" x14ac:dyDescent="0.2">
      <c r="A222" s="70">
        <v>1</v>
      </c>
      <c r="B222" s="70">
        <v>2</v>
      </c>
      <c r="C222" s="70">
        <v>3</v>
      </c>
      <c r="D222" s="70">
        <v>4</v>
      </c>
      <c r="E222" s="71">
        <v>5</v>
      </c>
      <c r="F222" s="71">
        <v>6</v>
      </c>
      <c r="G222" s="71">
        <v>7</v>
      </c>
      <c r="H222" s="71">
        <v>8</v>
      </c>
      <c r="I222" s="71">
        <v>9</v>
      </c>
      <c r="J222" s="71">
        <v>10</v>
      </c>
      <c r="K222" s="71">
        <v>11</v>
      </c>
      <c r="L222" s="71">
        <v>12</v>
      </c>
      <c r="M222" s="72">
        <v>13</v>
      </c>
      <c r="N222" s="72">
        <v>14</v>
      </c>
      <c r="O222" s="142"/>
      <c r="P222" s="142"/>
      <c r="Q222" s="142"/>
      <c r="R222" s="13"/>
      <c r="S222" s="13"/>
      <c r="T222" s="13"/>
      <c r="U222" s="13"/>
    </row>
    <row r="223" spans="1:21" s="2" customFormat="1" ht="15" customHeight="1" x14ac:dyDescent="0.2">
      <c r="A223" s="187" t="s">
        <v>33</v>
      </c>
      <c r="B223" s="187"/>
      <c r="C223" s="187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2"/>
      <c r="P223" s="12"/>
      <c r="Q223" s="12"/>
      <c r="R223" s="12"/>
      <c r="S223" s="12"/>
      <c r="T223" s="12"/>
      <c r="U223" s="12"/>
    </row>
    <row r="224" spans="1:21" s="2" customFormat="1" ht="15" customHeight="1" x14ac:dyDescent="0.2">
      <c r="A224" s="187" t="s">
        <v>34</v>
      </c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2"/>
      <c r="P224" s="12"/>
      <c r="Q224" s="12"/>
      <c r="R224" s="12"/>
      <c r="S224" s="12"/>
      <c r="T224" s="12"/>
      <c r="U224" s="12"/>
    </row>
    <row r="225" spans="1:21" s="3" customFormat="1" ht="15" customHeight="1" x14ac:dyDescent="0.2">
      <c r="A225" s="114" t="s">
        <v>45</v>
      </c>
      <c r="B225" s="53"/>
      <c r="C225" s="42"/>
      <c r="D225" s="42"/>
      <c r="E225" s="42"/>
      <c r="F225" s="42"/>
      <c r="G225" s="73"/>
      <c r="H225" s="55"/>
      <c r="I225" s="42"/>
      <c r="J225" s="42"/>
      <c r="K225" s="42"/>
      <c r="L225" s="42"/>
      <c r="M225" s="42"/>
      <c r="N225" s="42"/>
      <c r="O225" s="31"/>
      <c r="P225" s="31"/>
      <c r="Q225" s="31"/>
      <c r="R225" s="31"/>
      <c r="S225" s="31"/>
      <c r="T225" s="31"/>
      <c r="U225" s="31"/>
    </row>
    <row r="226" spans="1:21" s="3" customFormat="1" ht="15" customHeight="1" x14ac:dyDescent="0.2">
      <c r="A226" s="114" t="s">
        <v>46</v>
      </c>
      <c r="B226" s="53"/>
      <c r="C226" s="42"/>
      <c r="D226" s="42"/>
      <c r="E226" s="42"/>
      <c r="F226" s="42"/>
      <c r="G226" s="73"/>
      <c r="H226" s="55"/>
      <c r="I226" s="42"/>
      <c r="J226" s="42"/>
      <c r="K226" s="42"/>
      <c r="L226" s="42"/>
      <c r="M226" s="42"/>
      <c r="N226" s="42"/>
      <c r="O226" s="31"/>
      <c r="P226" s="31"/>
      <c r="Q226" s="31"/>
      <c r="R226" s="31"/>
      <c r="S226" s="31"/>
      <c r="T226" s="31"/>
      <c r="U226" s="31"/>
    </row>
    <row r="227" spans="1:21" s="69" customFormat="1" ht="15" customHeight="1" x14ac:dyDescent="0.2">
      <c r="A227" s="188" t="s">
        <v>76</v>
      </c>
      <c r="B227" s="188"/>
      <c r="C227" s="23"/>
      <c r="D227" s="23"/>
      <c r="E227" s="23"/>
      <c r="F227" s="23"/>
      <c r="G227" s="35"/>
      <c r="H227" s="29"/>
      <c r="I227" s="35"/>
      <c r="J227" s="35"/>
      <c r="K227" s="35"/>
      <c r="L227" s="35"/>
      <c r="M227" s="35"/>
      <c r="N227" s="35"/>
      <c r="O227" s="144"/>
      <c r="P227" s="144"/>
      <c r="Q227" s="144"/>
      <c r="R227" s="144"/>
      <c r="S227" s="144"/>
      <c r="T227" s="144"/>
      <c r="U227" s="144"/>
    </row>
    <row r="228" spans="1:21" s="2" customFormat="1" ht="15" customHeight="1" x14ac:dyDescent="0.2">
      <c r="A228" s="187" t="s">
        <v>40</v>
      </c>
      <c r="B228" s="187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2"/>
      <c r="P228" s="12"/>
      <c r="Q228" s="12"/>
      <c r="R228" s="12"/>
      <c r="S228" s="12"/>
      <c r="T228" s="12"/>
      <c r="U228" s="12"/>
    </row>
    <row r="229" spans="1:21" s="2" customFormat="1" ht="15" customHeight="1" x14ac:dyDescent="0.2">
      <c r="A229" s="114" t="s">
        <v>49</v>
      </c>
      <c r="B229" s="79"/>
      <c r="C229" s="39"/>
      <c r="D229" s="27"/>
      <c r="E229" s="27"/>
      <c r="F229" s="27"/>
      <c r="G229" s="76"/>
      <c r="H229" s="77"/>
      <c r="I229" s="27"/>
      <c r="J229" s="27"/>
      <c r="K229" s="27"/>
      <c r="L229" s="27"/>
      <c r="M229" s="27"/>
      <c r="N229" s="27"/>
      <c r="O229" s="12"/>
      <c r="P229" s="12"/>
      <c r="Q229" s="12"/>
      <c r="R229" s="12"/>
      <c r="S229" s="12"/>
      <c r="T229" s="12"/>
      <c r="U229" s="12"/>
    </row>
    <row r="230" spans="1:21" s="2" customFormat="1" ht="15" customHeight="1" x14ac:dyDescent="0.2">
      <c r="A230" s="78"/>
      <c r="B230" s="79"/>
      <c r="C230" s="39"/>
      <c r="D230" s="27"/>
      <c r="E230" s="27"/>
      <c r="F230" s="27"/>
      <c r="G230" s="76"/>
      <c r="H230" s="77"/>
      <c r="I230" s="27"/>
      <c r="J230" s="27"/>
      <c r="K230" s="27"/>
      <c r="L230" s="27"/>
      <c r="M230" s="27"/>
      <c r="N230" s="27"/>
      <c r="O230" s="12"/>
      <c r="P230" s="12"/>
      <c r="Q230" s="12"/>
      <c r="R230" s="12"/>
      <c r="S230" s="12"/>
      <c r="T230" s="12"/>
      <c r="U230" s="12"/>
    </row>
    <row r="231" spans="1:21" s="69" customFormat="1" ht="15" customHeight="1" x14ac:dyDescent="0.2">
      <c r="A231" s="188" t="s">
        <v>77</v>
      </c>
      <c r="B231" s="188"/>
      <c r="C231" s="80"/>
      <c r="D231" s="80"/>
      <c r="E231" s="80"/>
      <c r="F231" s="80"/>
      <c r="G231" s="35"/>
      <c r="H231" s="34"/>
      <c r="I231" s="35"/>
      <c r="J231" s="35"/>
      <c r="K231" s="35"/>
      <c r="L231" s="35"/>
      <c r="M231" s="35"/>
      <c r="N231" s="35"/>
      <c r="O231" s="144"/>
      <c r="P231" s="144"/>
      <c r="Q231" s="144"/>
      <c r="R231" s="144"/>
      <c r="S231" s="144"/>
      <c r="T231" s="144"/>
      <c r="U231" s="144"/>
    </row>
    <row r="232" spans="1:21" s="2" customFormat="1" ht="15" customHeight="1" x14ac:dyDescent="0.2">
      <c r="A232" s="187" t="s">
        <v>54</v>
      </c>
      <c r="B232" s="187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2"/>
      <c r="P232" s="12"/>
      <c r="Q232" s="12"/>
      <c r="R232" s="12"/>
      <c r="S232" s="12"/>
      <c r="T232" s="12"/>
      <c r="U232" s="12"/>
    </row>
    <row r="233" spans="1:21" s="2" customFormat="1" ht="15" customHeight="1" x14ac:dyDescent="0.2">
      <c r="A233" s="114" t="s">
        <v>53</v>
      </c>
      <c r="B233" s="81"/>
      <c r="C233" s="53"/>
      <c r="D233" s="33"/>
      <c r="E233" s="33"/>
      <c r="F233" s="33"/>
      <c r="G233" s="23"/>
      <c r="H233" s="27"/>
      <c r="I233" s="27"/>
      <c r="J233" s="27"/>
      <c r="K233" s="27"/>
      <c r="L233" s="27"/>
      <c r="M233" s="27"/>
      <c r="N233" s="27"/>
      <c r="O233" s="12"/>
      <c r="P233" s="12"/>
      <c r="Q233" s="12"/>
      <c r="R233" s="12"/>
      <c r="S233" s="12"/>
      <c r="T233" s="12"/>
      <c r="U233" s="12"/>
    </row>
    <row r="234" spans="1:21" s="69" customFormat="1" ht="15" customHeight="1" x14ac:dyDescent="0.2">
      <c r="A234" s="188" t="s">
        <v>81</v>
      </c>
      <c r="B234" s="188"/>
      <c r="C234" s="33"/>
      <c r="D234" s="33"/>
      <c r="E234" s="33"/>
      <c r="F234" s="33"/>
      <c r="G234" s="33"/>
      <c r="H234" s="34"/>
      <c r="I234" s="27"/>
      <c r="J234" s="27"/>
      <c r="K234" s="27"/>
      <c r="L234" s="27"/>
      <c r="M234" s="27"/>
      <c r="N234" s="27"/>
      <c r="O234" s="144"/>
      <c r="P234" s="144"/>
      <c r="Q234" s="144"/>
      <c r="R234" s="144"/>
      <c r="S234" s="144"/>
      <c r="T234" s="144"/>
      <c r="U234" s="144"/>
    </row>
    <row r="235" spans="1:21" s="2" customFormat="1" ht="15" customHeight="1" x14ac:dyDescent="0.2">
      <c r="A235" s="187" t="s">
        <v>36</v>
      </c>
      <c r="B235" s="187"/>
      <c r="C235" s="187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2"/>
      <c r="P235" s="12"/>
      <c r="Q235" s="12"/>
      <c r="R235" s="12"/>
      <c r="S235" s="12"/>
      <c r="T235" s="12"/>
      <c r="U235" s="12"/>
    </row>
    <row r="236" spans="1:21" s="2" customFormat="1" ht="15" customHeight="1" x14ac:dyDescent="0.2">
      <c r="A236" s="114" t="s">
        <v>55</v>
      </c>
      <c r="B236" s="42" t="s">
        <v>22</v>
      </c>
      <c r="C236" s="43" t="s">
        <v>23</v>
      </c>
      <c r="D236" s="43">
        <v>3</v>
      </c>
      <c r="E236" s="33"/>
      <c r="F236" s="33"/>
      <c r="G236" s="33"/>
      <c r="H236" s="29">
        <v>12</v>
      </c>
      <c r="I236" s="27">
        <f>H236*30</f>
        <v>360</v>
      </c>
      <c r="J236" s="27"/>
      <c r="K236" s="27"/>
      <c r="L236" s="27"/>
      <c r="M236" s="27"/>
      <c r="N236" s="27">
        <f>I236-J236</f>
        <v>360</v>
      </c>
      <c r="O236" s="12"/>
      <c r="P236" s="12"/>
      <c r="Q236" s="12"/>
      <c r="R236" s="12"/>
      <c r="S236" s="145"/>
      <c r="T236" s="145"/>
      <c r="U236" s="12"/>
    </row>
    <row r="237" spans="1:21" s="69" customFormat="1" ht="15" customHeight="1" x14ac:dyDescent="0.2">
      <c r="A237" s="188" t="s">
        <v>101</v>
      </c>
      <c r="B237" s="188"/>
      <c r="C237" s="82"/>
      <c r="D237" s="82"/>
      <c r="E237" s="33"/>
      <c r="F237" s="33"/>
      <c r="G237" s="33"/>
      <c r="H237" s="29">
        <f>SUM(H236:H236)</f>
        <v>12</v>
      </c>
      <c r="I237" s="27">
        <f>SUM(I236:I236)</f>
        <v>360</v>
      </c>
      <c r="J237" s="75"/>
      <c r="K237" s="75"/>
      <c r="L237" s="75"/>
      <c r="M237" s="75"/>
      <c r="N237" s="27">
        <f>SUM(N236:N236)</f>
        <v>360</v>
      </c>
      <c r="O237" s="144"/>
      <c r="P237" s="144"/>
      <c r="Q237" s="144"/>
      <c r="R237" s="144"/>
      <c r="S237" s="144"/>
      <c r="T237" s="144"/>
      <c r="U237" s="144"/>
    </row>
    <row r="238" spans="1:21" s="2" customFormat="1" ht="15" customHeight="1" x14ac:dyDescent="0.2">
      <c r="A238" s="187" t="s">
        <v>37</v>
      </c>
      <c r="B238" s="187"/>
      <c r="C238" s="187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2"/>
      <c r="P238" s="12"/>
      <c r="Q238" s="12"/>
      <c r="R238" s="12"/>
      <c r="S238" s="12"/>
      <c r="T238" s="12"/>
      <c r="U238" s="12"/>
    </row>
    <row r="239" spans="1:21" s="2" customFormat="1" ht="15" customHeight="1" x14ac:dyDescent="0.2">
      <c r="A239" s="114" t="s">
        <v>53</v>
      </c>
      <c r="B239" s="45" t="s">
        <v>27</v>
      </c>
      <c r="C239" s="73">
        <v>3</v>
      </c>
      <c r="D239" s="83"/>
      <c r="E239" s="83"/>
      <c r="F239" s="83"/>
      <c r="G239" s="83"/>
      <c r="H239" s="55">
        <v>18</v>
      </c>
      <c r="I239" s="42">
        <f>H239*30</f>
        <v>540</v>
      </c>
      <c r="J239" s="42"/>
      <c r="K239" s="42"/>
      <c r="L239" s="42"/>
      <c r="M239" s="42"/>
      <c r="N239" s="42">
        <v>180</v>
      </c>
      <c r="O239" s="12"/>
      <c r="P239" s="12"/>
      <c r="Q239" s="12"/>
      <c r="R239" s="12"/>
      <c r="S239" s="12"/>
      <c r="T239" s="12"/>
      <c r="U239" s="12"/>
    </row>
    <row r="240" spans="1:21" s="2" customFormat="1" ht="15" customHeight="1" x14ac:dyDescent="0.2">
      <c r="A240" s="188" t="s">
        <v>82</v>
      </c>
      <c r="B240" s="188"/>
      <c r="C240" s="73"/>
      <c r="D240" s="83"/>
      <c r="E240" s="83"/>
      <c r="F240" s="83"/>
      <c r="G240" s="83"/>
      <c r="H240" s="55">
        <v>18</v>
      </c>
      <c r="I240" s="42">
        <v>180</v>
      </c>
      <c r="J240" s="42"/>
      <c r="K240" s="42"/>
      <c r="L240" s="42"/>
      <c r="M240" s="42"/>
      <c r="N240" s="42">
        <v>180</v>
      </c>
      <c r="O240" s="12"/>
      <c r="P240" s="12"/>
      <c r="Q240" s="12"/>
      <c r="R240" s="12"/>
      <c r="S240" s="12"/>
      <c r="T240" s="12"/>
      <c r="U240" s="12"/>
    </row>
    <row r="241" spans="1:21" s="69" customFormat="1" ht="15" customHeight="1" x14ac:dyDescent="0.2">
      <c r="A241" s="189" t="s">
        <v>29</v>
      </c>
      <c r="B241" s="190"/>
      <c r="C241" s="83"/>
      <c r="D241" s="83"/>
      <c r="E241" s="83"/>
      <c r="F241" s="83"/>
      <c r="G241" s="84"/>
      <c r="H241" s="55">
        <v>67.5</v>
      </c>
      <c r="I241" s="85">
        <f>H241*30</f>
        <v>2025</v>
      </c>
      <c r="J241" s="35"/>
      <c r="K241" s="35"/>
      <c r="L241" s="35"/>
      <c r="M241" s="35"/>
      <c r="N241" s="35"/>
      <c r="O241" s="144"/>
      <c r="P241" s="144"/>
      <c r="Q241" s="144"/>
      <c r="R241" s="144"/>
      <c r="S241" s="144"/>
      <c r="T241" s="144"/>
      <c r="U241" s="144"/>
    </row>
    <row r="242" spans="1:21" s="2" customFormat="1" ht="15" customHeight="1" x14ac:dyDescent="0.2">
      <c r="A242" s="181" t="s">
        <v>35</v>
      </c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3"/>
      <c r="O242" s="12"/>
      <c r="P242" s="12"/>
      <c r="Q242" s="12"/>
      <c r="R242" s="12"/>
      <c r="S242" s="12"/>
      <c r="T242" s="12"/>
      <c r="U242" s="12"/>
    </row>
    <row r="243" spans="1:21" s="2" customFormat="1" ht="15" customHeight="1" x14ac:dyDescent="0.2">
      <c r="A243" s="57"/>
      <c r="B243" s="56" t="s">
        <v>122</v>
      </c>
      <c r="C243" s="33"/>
      <c r="D243" s="28" t="s">
        <v>92</v>
      </c>
      <c r="E243" s="33"/>
      <c r="F243" s="33"/>
      <c r="G243" s="27"/>
      <c r="H243" s="29">
        <v>22.5</v>
      </c>
      <c r="I243" s="27">
        <f>H243*30</f>
        <v>675</v>
      </c>
      <c r="J243" s="96"/>
      <c r="K243" s="96"/>
      <c r="L243" s="96"/>
      <c r="M243" s="96"/>
      <c r="N243" s="96"/>
      <c r="O243" s="12"/>
      <c r="P243" s="12"/>
      <c r="Q243" s="12"/>
      <c r="R243" s="12"/>
      <c r="S243" s="12"/>
      <c r="T243" s="12"/>
      <c r="U243" s="12"/>
    </row>
    <row r="244" spans="1:21" s="2" customFormat="1" ht="15" customHeight="1" x14ac:dyDescent="0.2">
      <c r="A244" s="184" t="s">
        <v>30</v>
      </c>
      <c r="B244" s="185"/>
      <c r="C244" s="89"/>
      <c r="D244" s="89"/>
      <c r="E244" s="89"/>
      <c r="F244" s="89"/>
      <c r="G244" s="90"/>
      <c r="H244" s="93">
        <v>22.5</v>
      </c>
      <c r="I244" s="27">
        <f t="shared" ref="I244:I245" si="25">H244*30</f>
        <v>675</v>
      </c>
      <c r="J244" s="90"/>
      <c r="K244" s="90"/>
      <c r="L244" s="90"/>
      <c r="M244" s="90"/>
      <c r="N244" s="90"/>
      <c r="O244" s="13"/>
      <c r="P244" s="13"/>
      <c r="Q244" s="13"/>
      <c r="R244" s="13"/>
      <c r="S244" s="13"/>
      <c r="T244" s="13"/>
      <c r="U244" s="13"/>
    </row>
    <row r="245" spans="1:21" s="2" customFormat="1" ht="15" customHeight="1" x14ac:dyDescent="0.2">
      <c r="A245" s="88"/>
      <c r="B245" s="113" t="s">
        <v>64</v>
      </c>
      <c r="C245" s="90"/>
      <c r="D245" s="28" t="s">
        <v>92</v>
      </c>
      <c r="E245" s="91"/>
      <c r="F245" s="90"/>
      <c r="G245" s="88"/>
      <c r="H245" s="93">
        <v>22.5</v>
      </c>
      <c r="I245" s="27">
        <f t="shared" si="25"/>
        <v>675</v>
      </c>
      <c r="J245" s="90"/>
      <c r="K245" s="90"/>
      <c r="L245" s="90"/>
      <c r="M245" s="90"/>
      <c r="N245" s="90"/>
      <c r="O245" s="13"/>
      <c r="P245" s="13"/>
      <c r="Q245" s="13"/>
      <c r="R245" s="13"/>
      <c r="S245" s="13"/>
      <c r="T245" s="13"/>
      <c r="U245" s="13"/>
    </row>
    <row r="246" spans="1:21" s="2" customFormat="1" ht="15" customHeight="1" x14ac:dyDescent="0.2">
      <c r="A246" s="186" t="s">
        <v>28</v>
      </c>
      <c r="B246" s="186"/>
      <c r="C246" s="90"/>
      <c r="D246" s="91"/>
      <c r="E246" s="91"/>
      <c r="F246" s="90"/>
      <c r="G246" s="88"/>
      <c r="H246" s="93">
        <v>90</v>
      </c>
      <c r="I246" s="90">
        <f>90*30</f>
        <v>2700</v>
      </c>
      <c r="J246" s="90"/>
      <c r="K246" s="90"/>
      <c r="L246" s="90"/>
      <c r="M246" s="90"/>
      <c r="N246" s="90"/>
      <c r="O246" s="13"/>
      <c r="P246" s="13"/>
      <c r="Q246" s="13"/>
      <c r="R246" s="13"/>
      <c r="S246" s="13"/>
      <c r="T246" s="13"/>
      <c r="U246" s="13"/>
    </row>
    <row r="247" spans="1:21" s="2" customFormat="1" ht="15" customHeight="1" x14ac:dyDescent="0.2">
      <c r="A247" s="178" t="s">
        <v>65</v>
      </c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13"/>
      <c r="P247" s="13"/>
      <c r="Q247" s="13"/>
      <c r="R247" s="13"/>
      <c r="S247" s="13"/>
      <c r="T247" s="13"/>
      <c r="U247" s="13"/>
    </row>
    <row r="248" spans="1:21" s="2" customFormat="1" ht="15" customHeight="1" x14ac:dyDescent="0.2">
      <c r="A248" s="108" t="s">
        <v>73</v>
      </c>
      <c r="B248" s="42" t="s">
        <v>84</v>
      </c>
      <c r="C248" s="43"/>
      <c r="D248" s="28" t="s">
        <v>102</v>
      </c>
      <c r="E248" s="43"/>
      <c r="F248" s="43"/>
      <c r="G248" s="135"/>
      <c r="H248" s="135">
        <v>29</v>
      </c>
      <c r="I248" s="136">
        <v>870</v>
      </c>
      <c r="J248" s="90"/>
      <c r="K248" s="90"/>
      <c r="L248" s="90"/>
      <c r="M248" s="90"/>
      <c r="N248" s="90"/>
      <c r="O248" s="13"/>
      <c r="P248" s="13"/>
      <c r="Q248" s="13"/>
      <c r="R248" s="13"/>
      <c r="S248" s="13"/>
      <c r="T248" s="13"/>
      <c r="U248" s="13"/>
    </row>
    <row r="249" spans="1:21" s="2" customFormat="1" ht="15" customHeight="1" x14ac:dyDescent="0.2">
      <c r="A249" s="151"/>
      <c r="B249" s="36"/>
      <c r="C249" s="176" t="s">
        <v>93</v>
      </c>
      <c r="D249" s="176"/>
      <c r="E249" s="176"/>
      <c r="F249" s="176"/>
      <c r="G249" s="176"/>
      <c r="H249" s="176"/>
      <c r="I249" s="176"/>
      <c r="J249" s="176"/>
      <c r="K249" s="101">
        <v>1</v>
      </c>
      <c r="L249" s="101">
        <v>2</v>
      </c>
      <c r="M249" s="101">
        <v>3</v>
      </c>
      <c r="N249" s="100"/>
      <c r="O249" s="13"/>
      <c r="P249" s="13"/>
      <c r="Q249" s="13"/>
      <c r="R249" s="13"/>
      <c r="S249" s="13"/>
      <c r="T249" s="13"/>
      <c r="U249" s="13"/>
    </row>
    <row r="250" spans="1:21" s="2" customFormat="1" ht="15" customHeight="1" x14ac:dyDescent="0.2">
      <c r="A250" s="151"/>
      <c r="B250" s="36"/>
      <c r="C250" s="176" t="s">
        <v>88</v>
      </c>
      <c r="D250" s="176"/>
      <c r="E250" s="176"/>
      <c r="F250" s="176"/>
      <c r="G250" s="176"/>
      <c r="H250" s="176"/>
      <c r="I250" s="176"/>
      <c r="J250" s="176"/>
      <c r="K250" s="102">
        <v>30</v>
      </c>
      <c r="L250" s="102">
        <v>30</v>
      </c>
      <c r="M250" s="102">
        <v>30</v>
      </c>
      <c r="N250" s="159"/>
      <c r="O250" s="13"/>
      <c r="P250" s="13"/>
      <c r="Q250" s="13"/>
      <c r="R250" s="13"/>
      <c r="S250" s="13"/>
      <c r="T250" s="13"/>
      <c r="U250" s="13"/>
    </row>
    <row r="251" spans="1:21" s="2" customFormat="1" ht="15" customHeight="1" x14ac:dyDescent="0.2">
      <c r="A251" s="151"/>
      <c r="B251" s="36"/>
      <c r="C251" s="180" t="s">
        <v>38</v>
      </c>
      <c r="D251" s="180"/>
      <c r="E251" s="180"/>
      <c r="F251" s="180"/>
      <c r="G251" s="180"/>
      <c r="H251" s="180"/>
      <c r="I251" s="180"/>
      <c r="J251" s="180"/>
      <c r="K251" s="102">
        <v>30</v>
      </c>
      <c r="L251" s="102">
        <v>7.5</v>
      </c>
      <c r="M251" s="102">
        <v>30</v>
      </c>
      <c r="N251" s="159"/>
      <c r="O251" s="13"/>
      <c r="P251" s="13"/>
      <c r="Q251" s="13"/>
      <c r="R251" s="13"/>
      <c r="S251" s="13"/>
      <c r="T251" s="13"/>
      <c r="U251" s="13"/>
    </row>
    <row r="252" spans="1:21" s="2" customFormat="1" ht="15" customHeight="1" x14ac:dyDescent="0.2">
      <c r="A252" s="151"/>
      <c r="B252" s="36"/>
      <c r="C252" s="180" t="s">
        <v>94</v>
      </c>
      <c r="D252" s="180"/>
      <c r="E252" s="180"/>
      <c r="F252" s="180"/>
      <c r="G252" s="180"/>
      <c r="H252" s="180"/>
      <c r="I252" s="180"/>
      <c r="J252" s="180"/>
      <c r="K252" s="102">
        <v>0</v>
      </c>
      <c r="L252" s="102">
        <v>22.5</v>
      </c>
      <c r="M252" s="102">
        <v>0</v>
      </c>
      <c r="N252" s="159"/>
      <c r="O252" s="13"/>
      <c r="P252" s="13"/>
      <c r="Q252" s="13"/>
      <c r="R252" s="13"/>
      <c r="S252" s="13"/>
      <c r="T252" s="13"/>
      <c r="U252" s="13"/>
    </row>
    <row r="253" spans="1:21" s="2" customFormat="1" ht="15" customHeight="1" x14ac:dyDescent="0.2">
      <c r="A253" s="151"/>
      <c r="B253" s="36"/>
      <c r="C253" s="176" t="s">
        <v>15</v>
      </c>
      <c r="D253" s="176"/>
      <c r="E253" s="176"/>
      <c r="F253" s="176"/>
      <c r="G253" s="176"/>
      <c r="H253" s="176"/>
      <c r="I253" s="176"/>
      <c r="J253" s="176"/>
      <c r="K253" s="105"/>
      <c r="L253" s="105"/>
      <c r="M253" s="105"/>
      <c r="N253" s="107"/>
      <c r="O253" s="13"/>
      <c r="P253" s="13"/>
      <c r="Q253" s="13"/>
      <c r="R253" s="13"/>
      <c r="S253" s="13"/>
      <c r="T253" s="13"/>
      <c r="U253" s="13"/>
    </row>
    <row r="254" spans="1:21" s="2" customFormat="1" ht="15" customHeight="1" x14ac:dyDescent="0.2">
      <c r="A254" s="151"/>
      <c r="B254" s="36"/>
      <c r="C254" s="177" t="s">
        <v>13</v>
      </c>
      <c r="D254" s="177"/>
      <c r="E254" s="177"/>
      <c r="F254" s="177"/>
      <c r="G254" s="177"/>
      <c r="H254" s="177"/>
      <c r="I254" s="177"/>
      <c r="J254" s="177"/>
      <c r="K254" s="105"/>
      <c r="L254" s="105"/>
      <c r="M254" s="105"/>
      <c r="N254" s="107"/>
      <c r="O254" s="13"/>
      <c r="P254" s="13"/>
      <c r="Q254" s="13"/>
      <c r="R254" s="13"/>
      <c r="S254" s="13"/>
      <c r="T254" s="13"/>
      <c r="U254" s="13"/>
    </row>
    <row r="255" spans="1:21" s="2" customFormat="1" ht="15" customHeight="1" x14ac:dyDescent="0.2">
      <c r="A255" s="151"/>
      <c r="B255" s="36"/>
      <c r="C255" s="176" t="s">
        <v>14</v>
      </c>
      <c r="D255" s="176"/>
      <c r="E255" s="176"/>
      <c r="F255" s="176"/>
      <c r="G255" s="176"/>
      <c r="H255" s="176"/>
      <c r="I255" s="176"/>
      <c r="J255" s="176"/>
      <c r="K255" s="105"/>
      <c r="L255" s="105"/>
      <c r="M255" s="105"/>
      <c r="N255" s="107"/>
      <c r="O255" s="13"/>
      <c r="P255" s="13"/>
      <c r="Q255" s="13"/>
      <c r="R255" s="13"/>
      <c r="S255" s="13"/>
      <c r="T255" s="13"/>
      <c r="U255" s="13"/>
    </row>
    <row r="257" spans="1:21" s="2" customFormat="1" ht="12.75" x14ac:dyDescent="0.2">
      <c r="A257" s="147" t="s">
        <v>105</v>
      </c>
      <c r="B257" s="146"/>
      <c r="C257" s="146"/>
      <c r="D257" s="146"/>
      <c r="E257" s="146"/>
      <c r="F257" s="148" t="s">
        <v>111</v>
      </c>
      <c r="G257" s="146"/>
      <c r="H257" s="146"/>
      <c r="I257" s="13"/>
      <c r="J257" s="13"/>
      <c r="K257" s="13"/>
      <c r="L257" s="13"/>
      <c r="M257" s="13"/>
      <c r="N257" s="13"/>
      <c r="O257" s="13"/>
      <c r="P257" s="13"/>
      <c r="Q257" s="13"/>
      <c r="R257" s="146"/>
      <c r="S257" s="146"/>
      <c r="T257" s="146"/>
      <c r="U257" s="146"/>
    </row>
    <row r="258" spans="1:21" s="2" customFormat="1" ht="10.5" customHeight="1" x14ac:dyDescent="0.2">
      <c r="A258" s="146"/>
      <c r="B258" s="146"/>
      <c r="C258" s="146"/>
      <c r="D258" s="146"/>
      <c r="E258" s="146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46"/>
      <c r="S258" s="146"/>
      <c r="T258" s="146"/>
      <c r="U258" s="146"/>
    </row>
    <row r="259" spans="1:21" s="2" customFormat="1" ht="12.75" x14ac:dyDescent="0.2">
      <c r="A259" s="149" t="s">
        <v>103</v>
      </c>
      <c r="B259" s="146"/>
      <c r="C259" s="146"/>
      <c r="D259" s="146"/>
      <c r="E259" s="146"/>
      <c r="F259" s="149" t="s">
        <v>43</v>
      </c>
      <c r="G259" s="146"/>
      <c r="H259" s="146"/>
      <c r="I259" s="146"/>
      <c r="J259" s="146"/>
      <c r="K259" s="146"/>
      <c r="L259" s="146"/>
      <c r="M259" s="146"/>
      <c r="N259" s="146"/>
      <c r="O259" s="146"/>
      <c r="P259" s="146"/>
      <c r="Q259" s="146"/>
      <c r="R259" s="146"/>
      <c r="S259" s="146"/>
      <c r="T259" s="146"/>
      <c r="U259" s="146"/>
    </row>
    <row r="260" spans="1:21" s="2" customFormat="1" ht="9.75" customHeight="1" x14ac:dyDescent="0.2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146"/>
      <c r="L260" s="146"/>
      <c r="M260" s="146"/>
      <c r="N260" s="146"/>
      <c r="O260" s="146"/>
      <c r="P260" s="146"/>
      <c r="Q260" s="146"/>
      <c r="R260" s="146"/>
      <c r="S260" s="146"/>
      <c r="T260" s="146"/>
      <c r="U260" s="146"/>
    </row>
    <row r="261" spans="1:21" s="2" customFormat="1" ht="12.75" x14ac:dyDescent="0.2">
      <c r="A261" s="148" t="s">
        <v>108</v>
      </c>
      <c r="B261" s="146"/>
      <c r="C261" s="146"/>
      <c r="D261" s="146"/>
      <c r="E261" s="146"/>
      <c r="F261" s="150" t="s">
        <v>110</v>
      </c>
      <c r="G261" s="146"/>
      <c r="H261" s="146"/>
      <c r="I261" s="146"/>
      <c r="J261" s="146"/>
      <c r="K261" s="146"/>
      <c r="L261" s="146"/>
      <c r="M261" s="146"/>
      <c r="N261" s="146"/>
      <c r="O261" s="146"/>
      <c r="P261" s="146"/>
      <c r="Q261" s="146"/>
      <c r="R261" s="146"/>
      <c r="S261" s="146"/>
      <c r="T261" s="146"/>
      <c r="U261" s="146"/>
    </row>
    <row r="263" spans="1:21" x14ac:dyDescent="0.25">
      <c r="A263" s="174"/>
      <c r="B263" s="174"/>
      <c r="C263" s="174"/>
      <c r="D263" s="174"/>
      <c r="E263" s="174"/>
      <c r="F263" s="174"/>
      <c r="G263" s="174"/>
      <c r="H263" s="174"/>
      <c r="I263" s="174"/>
      <c r="J263" s="174"/>
      <c r="K263" s="174"/>
      <c r="L263" s="174"/>
      <c r="M263" s="174"/>
      <c r="N263" s="174"/>
      <c r="O263" s="174"/>
      <c r="P263" s="174"/>
      <c r="Q263" s="174"/>
      <c r="R263" s="174"/>
      <c r="S263" s="174"/>
      <c r="T263" s="174"/>
      <c r="U263" s="174"/>
    </row>
    <row r="265" spans="1:21" s="142" customFormat="1" ht="12.75" customHeight="1" x14ac:dyDescent="0.2">
      <c r="A265" s="175"/>
      <c r="B265" s="175"/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</row>
    <row r="266" spans="1:21" s="13" customFormat="1" ht="15" customHeight="1" x14ac:dyDescent="0.2">
      <c r="A266" s="109"/>
      <c r="B266" s="109"/>
      <c r="C266" s="161"/>
      <c r="D266" s="161"/>
      <c r="E266" s="141"/>
      <c r="F266" s="61"/>
      <c r="G266" s="61"/>
      <c r="H266" s="61"/>
      <c r="I266" s="61"/>
      <c r="J266" s="61"/>
      <c r="K266" s="61"/>
      <c r="L266" s="61"/>
      <c r="M266" s="61"/>
      <c r="N266" s="47"/>
      <c r="O266" s="47"/>
      <c r="P266" s="47"/>
      <c r="Q266" s="47"/>
      <c r="R266" s="47"/>
      <c r="S266" s="47"/>
      <c r="T266" s="47"/>
      <c r="U266" s="47"/>
    </row>
    <row r="267" spans="1:21" s="2" customFormat="1" ht="12.75" x14ac:dyDescent="0.2">
      <c r="A267" s="147"/>
      <c r="B267" s="146"/>
      <c r="C267" s="146"/>
      <c r="D267" s="146"/>
      <c r="E267" s="146"/>
      <c r="F267" s="148"/>
      <c r="G267" s="146"/>
      <c r="H267" s="146"/>
      <c r="I267" s="13"/>
      <c r="J267" s="13"/>
      <c r="K267" s="13"/>
      <c r="L267" s="13"/>
      <c r="M267" s="13"/>
      <c r="N267" s="13"/>
      <c r="O267" s="13"/>
      <c r="P267" s="13"/>
      <c r="Q267" s="13"/>
      <c r="R267" s="146"/>
      <c r="S267" s="146"/>
      <c r="T267" s="146"/>
      <c r="U267" s="146"/>
    </row>
    <row r="268" spans="1:21" s="2" customFormat="1" ht="10.5" customHeight="1" x14ac:dyDescent="0.2">
      <c r="A268" s="146"/>
      <c r="B268" s="146"/>
      <c r="C268" s="146"/>
      <c r="D268" s="146"/>
      <c r="E268" s="146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46"/>
      <c r="S268" s="146"/>
      <c r="T268" s="146"/>
      <c r="U268" s="146"/>
    </row>
    <row r="269" spans="1:21" s="2" customFormat="1" ht="12.75" x14ac:dyDescent="0.2">
      <c r="A269" s="149"/>
      <c r="B269" s="146"/>
      <c r="C269" s="146"/>
      <c r="D269" s="146"/>
      <c r="E269" s="146"/>
      <c r="F269" s="149"/>
      <c r="G269" s="146"/>
      <c r="H269" s="146"/>
      <c r="I269" s="146"/>
      <c r="J269" s="146"/>
      <c r="K269" s="146"/>
      <c r="L269" s="146"/>
      <c r="M269" s="146"/>
      <c r="N269" s="146"/>
      <c r="O269" s="146"/>
      <c r="P269" s="146"/>
      <c r="Q269" s="146"/>
      <c r="R269" s="146"/>
      <c r="S269" s="146"/>
      <c r="T269" s="146"/>
      <c r="U269" s="146"/>
    </row>
    <row r="270" spans="1:21" s="2" customFormat="1" ht="9.75" customHeight="1" x14ac:dyDescent="0.2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146"/>
      <c r="L270" s="146"/>
      <c r="M270" s="146"/>
      <c r="N270" s="146"/>
      <c r="O270" s="146"/>
      <c r="P270" s="146"/>
      <c r="Q270" s="146"/>
      <c r="R270" s="146"/>
      <c r="S270" s="146"/>
      <c r="T270" s="146"/>
      <c r="U270" s="146"/>
    </row>
    <row r="271" spans="1:21" s="2" customFormat="1" ht="12.75" x14ac:dyDescent="0.2">
      <c r="A271" s="148"/>
      <c r="B271" s="146"/>
      <c r="C271" s="146"/>
      <c r="D271" s="146"/>
      <c r="E271" s="146"/>
      <c r="F271" s="150"/>
      <c r="G271" s="146"/>
      <c r="H271" s="146"/>
      <c r="I271" s="146"/>
      <c r="J271" s="146"/>
      <c r="K271" s="146"/>
      <c r="L271" s="146"/>
      <c r="M271" s="146"/>
      <c r="N271" s="146"/>
      <c r="O271" s="146"/>
      <c r="P271" s="146"/>
      <c r="Q271" s="146"/>
      <c r="R271" s="146"/>
      <c r="S271" s="146"/>
      <c r="T271" s="146"/>
      <c r="U271" s="146"/>
    </row>
    <row r="272" spans="1:21" x14ac:dyDescent="0.25">
      <c r="A272" s="109"/>
      <c r="B272" s="109"/>
    </row>
  </sheetData>
  <mergeCells count="239">
    <mergeCell ref="B118:B119"/>
    <mergeCell ref="A118:A119"/>
    <mergeCell ref="B205:B206"/>
    <mergeCell ref="A205:A206"/>
    <mergeCell ref="A5:U5"/>
    <mergeCell ref="F58:M58"/>
    <mergeCell ref="F63:M63"/>
    <mergeCell ref="A39:B39"/>
    <mergeCell ref="A40:U40"/>
    <mergeCell ref="A35:B35"/>
    <mergeCell ref="A36:U36"/>
    <mergeCell ref="A30:B30"/>
    <mergeCell ref="A31:U31"/>
    <mergeCell ref="A28:U28"/>
    <mergeCell ref="I8:I11"/>
    <mergeCell ref="J8:J11"/>
    <mergeCell ref="F62:M62"/>
    <mergeCell ref="F59:M59"/>
    <mergeCell ref="F61:M61"/>
    <mergeCell ref="F60:M60"/>
    <mergeCell ref="B60:D63"/>
    <mergeCell ref="A15:A16"/>
    <mergeCell ref="B15:B16"/>
    <mergeCell ref="A49:A55"/>
    <mergeCell ref="B49:B55"/>
    <mergeCell ref="A41:U41"/>
    <mergeCell ref="A43:U43"/>
    <mergeCell ref="A45:B45"/>
    <mergeCell ref="A48:U48"/>
    <mergeCell ref="A38:B38"/>
    <mergeCell ref="K8:K11"/>
    <mergeCell ref="L8:L11"/>
    <mergeCell ref="N6:U7"/>
    <mergeCell ref="P8:Q8"/>
    <mergeCell ref="R8:S8"/>
    <mergeCell ref="N8:O8"/>
    <mergeCell ref="D8:D11"/>
    <mergeCell ref="H7:H11"/>
    <mergeCell ref="I7:L7"/>
    <mergeCell ref="M7:M11"/>
    <mergeCell ref="C8:C11"/>
    <mergeCell ref="A6:A11"/>
    <mergeCell ref="B6:B11"/>
    <mergeCell ref="C6:D7"/>
    <mergeCell ref="E6:E11"/>
    <mergeCell ref="T8:U8"/>
    <mergeCell ref="N10:U10"/>
    <mergeCell ref="F6:F11"/>
    <mergeCell ref="G6:G11"/>
    <mergeCell ref="H6:M6"/>
    <mergeCell ref="A21:B21"/>
    <mergeCell ref="A22:U22"/>
    <mergeCell ref="A27:B27"/>
    <mergeCell ref="A13:U13"/>
    <mergeCell ref="A14:U14"/>
    <mergeCell ref="R68:S68"/>
    <mergeCell ref="N70:Q70"/>
    <mergeCell ref="A65:Q65"/>
    <mergeCell ref="A66:A71"/>
    <mergeCell ref="B66:B71"/>
    <mergeCell ref="C66:D67"/>
    <mergeCell ref="E66:E71"/>
    <mergeCell ref="F66:F71"/>
    <mergeCell ref="G66:G71"/>
    <mergeCell ref="H66:M66"/>
    <mergeCell ref="N66:Q67"/>
    <mergeCell ref="H67:H71"/>
    <mergeCell ref="I67:L67"/>
    <mergeCell ref="M67:M71"/>
    <mergeCell ref="C68:C71"/>
    <mergeCell ref="D68:D71"/>
    <mergeCell ref="I68:I71"/>
    <mergeCell ref="J68:J71"/>
    <mergeCell ref="A73:Q73"/>
    <mergeCell ref="A74:Q74"/>
    <mergeCell ref="A76:B76"/>
    <mergeCell ref="A77:Q77"/>
    <mergeCell ref="A80:B80"/>
    <mergeCell ref="K68:K71"/>
    <mergeCell ref="L68:L71"/>
    <mergeCell ref="N68:O68"/>
    <mergeCell ref="P68:Q68"/>
    <mergeCell ref="B103:D103"/>
    <mergeCell ref="F103:M103"/>
    <mergeCell ref="B104:D105"/>
    <mergeCell ref="F104:M104"/>
    <mergeCell ref="F105:M105"/>
    <mergeCell ref="B101:D101"/>
    <mergeCell ref="F101:M101"/>
    <mergeCell ref="A93:Q93"/>
    <mergeCell ref="A100:Q100"/>
    <mergeCell ref="A81:Q81"/>
    <mergeCell ref="A83:B83"/>
    <mergeCell ref="A87:B87"/>
    <mergeCell ref="A90:B90"/>
    <mergeCell ref="A95:B95"/>
    <mergeCell ref="A97:B97"/>
    <mergeCell ref="A98:Q98"/>
    <mergeCell ref="B102:D102"/>
    <mergeCell ref="F102:M102"/>
    <mergeCell ref="A84:Q84"/>
    <mergeCell ref="A88:Q88"/>
    <mergeCell ref="A91:B91"/>
    <mergeCell ref="A92:Q92"/>
    <mergeCell ref="A117:N117"/>
    <mergeCell ref="J111:J114"/>
    <mergeCell ref="K111:K114"/>
    <mergeCell ref="L111:L114"/>
    <mergeCell ref="M111:M114"/>
    <mergeCell ref="A116:N116"/>
    <mergeCell ref="A3:U3"/>
    <mergeCell ref="A109:A114"/>
    <mergeCell ref="B109:B114"/>
    <mergeCell ref="C109:D110"/>
    <mergeCell ref="E109:E114"/>
    <mergeCell ref="F109:F114"/>
    <mergeCell ref="G109:G114"/>
    <mergeCell ref="H109:H114"/>
    <mergeCell ref="I109:N109"/>
    <mergeCell ref="I110:I114"/>
    <mergeCell ref="J110:M110"/>
    <mergeCell ref="N110:N114"/>
    <mergeCell ref="C111:C114"/>
    <mergeCell ref="D111:D114"/>
    <mergeCell ref="B106:D106"/>
    <mergeCell ref="F106:M106"/>
    <mergeCell ref="A47:B47"/>
    <mergeCell ref="B159:D162"/>
    <mergeCell ref="A171:U171"/>
    <mergeCell ref="A173:Q173"/>
    <mergeCell ref="A174:A179"/>
    <mergeCell ref="B174:B179"/>
    <mergeCell ref="C174:D175"/>
    <mergeCell ref="E174:E179"/>
    <mergeCell ref="F174:F179"/>
    <mergeCell ref="G174:G179"/>
    <mergeCell ref="H174:M174"/>
    <mergeCell ref="N174:Q175"/>
    <mergeCell ref="H175:H179"/>
    <mergeCell ref="I175:L175"/>
    <mergeCell ref="M175:M179"/>
    <mergeCell ref="C176:C179"/>
    <mergeCell ref="D176:D179"/>
    <mergeCell ref="I176:I179"/>
    <mergeCell ref="J176:J179"/>
    <mergeCell ref="K176:K179"/>
    <mergeCell ref="L176:L179"/>
    <mergeCell ref="N176:O176"/>
    <mergeCell ref="B157:D157"/>
    <mergeCell ref="A108:N108"/>
    <mergeCell ref="A139:B139"/>
    <mergeCell ref="A149:N149"/>
    <mergeCell ref="B152:D152"/>
    <mergeCell ref="B153:D153"/>
    <mergeCell ref="B154:D154"/>
    <mergeCell ref="B155:D155"/>
    <mergeCell ref="B156:D156"/>
    <mergeCell ref="A148:B148"/>
    <mergeCell ref="A146:B146"/>
    <mergeCell ref="B151:D151"/>
    <mergeCell ref="A144:N144"/>
    <mergeCell ref="A142:N142"/>
    <mergeCell ref="A133:N133"/>
    <mergeCell ref="A136:B136"/>
    <mergeCell ref="A137:N137"/>
    <mergeCell ref="A140:B140"/>
    <mergeCell ref="A141:N141"/>
    <mergeCell ref="A128:B128"/>
    <mergeCell ref="A129:N129"/>
    <mergeCell ref="A132:B132"/>
    <mergeCell ref="A124:B124"/>
    <mergeCell ref="A125:N125"/>
    <mergeCell ref="G213:M213"/>
    <mergeCell ref="A197:B197"/>
    <mergeCell ref="A198:B198"/>
    <mergeCell ref="A199:Q199"/>
    <mergeCell ref="F216:F221"/>
    <mergeCell ref="G216:G221"/>
    <mergeCell ref="H216:H221"/>
    <mergeCell ref="P176:Q176"/>
    <mergeCell ref="N178:Q178"/>
    <mergeCell ref="A181:Q181"/>
    <mergeCell ref="A182:Q182"/>
    <mergeCell ref="A194:B194"/>
    <mergeCell ref="A195:Q195"/>
    <mergeCell ref="A184:B184"/>
    <mergeCell ref="A185:Q185"/>
    <mergeCell ref="A188:B188"/>
    <mergeCell ref="A189:Q189"/>
    <mergeCell ref="A191:B191"/>
    <mergeCell ref="A192:Q192"/>
    <mergeCell ref="C252:J252"/>
    <mergeCell ref="A201:B201"/>
    <mergeCell ref="A203:B203"/>
    <mergeCell ref="A204:Q204"/>
    <mergeCell ref="I217:I221"/>
    <mergeCell ref="J217:M217"/>
    <mergeCell ref="N217:N221"/>
    <mergeCell ref="C218:C221"/>
    <mergeCell ref="D218:D221"/>
    <mergeCell ref="J218:J221"/>
    <mergeCell ref="K218:K221"/>
    <mergeCell ref="L218:L221"/>
    <mergeCell ref="M218:M221"/>
    <mergeCell ref="A223:N223"/>
    <mergeCell ref="A224:N224"/>
    <mergeCell ref="A216:A221"/>
    <mergeCell ref="B216:B221"/>
    <mergeCell ref="C216:D217"/>
    <mergeCell ref="E216:E221"/>
    <mergeCell ref="G208:M208"/>
    <mergeCell ref="G209:M209"/>
    <mergeCell ref="G210:M210"/>
    <mergeCell ref="G211:M211"/>
    <mergeCell ref="G212:M212"/>
    <mergeCell ref="A263:U263"/>
    <mergeCell ref="A265:U265"/>
    <mergeCell ref="C253:J253"/>
    <mergeCell ref="C254:J254"/>
    <mergeCell ref="C255:J255"/>
    <mergeCell ref="A247:N247"/>
    <mergeCell ref="A215:N215"/>
    <mergeCell ref="C249:J249"/>
    <mergeCell ref="C250:J250"/>
    <mergeCell ref="C251:J251"/>
    <mergeCell ref="A242:N242"/>
    <mergeCell ref="A244:B244"/>
    <mergeCell ref="A246:B246"/>
    <mergeCell ref="A235:N235"/>
    <mergeCell ref="A237:B237"/>
    <mergeCell ref="A238:N238"/>
    <mergeCell ref="A240:B240"/>
    <mergeCell ref="A241:B241"/>
    <mergeCell ref="A227:B227"/>
    <mergeCell ref="A228:N228"/>
    <mergeCell ref="A231:B231"/>
    <mergeCell ref="A232:N232"/>
    <mergeCell ref="A234:B234"/>
    <mergeCell ref="I216:N216"/>
  </mergeCells>
  <phoneticPr fontId="5" type="noConversion"/>
  <conditionalFormatting sqref="N34:U35 G34:H34 C236:D237">
    <cfRule type="cellIs" dxfId="31" priority="63" stopIfTrue="1" operator="equal">
      <formula>0</formula>
    </cfRule>
  </conditionalFormatting>
  <conditionalFormatting sqref="N34:U35 O37:U38">
    <cfRule type="cellIs" dxfId="30" priority="62" stopIfTrue="1" operator="equal">
      <formula>0</formula>
    </cfRule>
  </conditionalFormatting>
  <conditionalFormatting sqref="C34:F34 I34 C35:M35">
    <cfRule type="cellIs" dxfId="29" priority="61" stopIfTrue="1" operator="equal">
      <formula>0</formula>
    </cfRule>
  </conditionalFormatting>
  <conditionalFormatting sqref="J34:M34">
    <cfRule type="cellIs" dxfId="28" priority="60" stopIfTrue="1" operator="equal">
      <formula>0</formula>
    </cfRule>
  </conditionalFormatting>
  <conditionalFormatting sqref="H37:J38">
    <cfRule type="cellIs" dxfId="27" priority="59" stopIfTrue="1" operator="equal">
      <formula>0</formula>
    </cfRule>
  </conditionalFormatting>
  <conditionalFormatting sqref="C37:G39 K37:N38 H39:U39">
    <cfRule type="cellIs" dxfId="26" priority="58" stopIfTrue="1" operator="equal">
      <formula>0</formula>
    </cfRule>
  </conditionalFormatting>
  <conditionalFormatting sqref="C57 I57:U57 E57:F57">
    <cfRule type="cellIs" dxfId="25" priority="36" stopIfTrue="1" operator="equal">
      <formula>0</formula>
    </cfRule>
  </conditionalFormatting>
  <conditionalFormatting sqref="J57:U57">
    <cfRule type="cellIs" dxfId="24" priority="35" stopIfTrue="1" operator="equal">
      <formula>0</formula>
    </cfRule>
  </conditionalFormatting>
  <conditionalFormatting sqref="D42">
    <cfRule type="cellIs" dxfId="23" priority="34" stopIfTrue="1" operator="equal">
      <formula>0</formula>
    </cfRule>
  </conditionalFormatting>
  <conditionalFormatting sqref="C44:U44">
    <cfRule type="cellIs" dxfId="22" priority="33" stopIfTrue="1" operator="equal">
      <formula>0</formula>
    </cfRule>
  </conditionalFormatting>
  <conditionalFormatting sqref="J44:U44">
    <cfRule type="cellIs" dxfId="21" priority="32" stopIfTrue="1" operator="equal">
      <formula>0</formula>
    </cfRule>
  </conditionalFormatting>
  <conditionalFormatting sqref="C89:M89">
    <cfRule type="cellIs" dxfId="20" priority="31" stopIfTrue="1" operator="equal">
      <formula>0</formula>
    </cfRule>
  </conditionalFormatting>
  <conditionalFormatting sqref="D57">
    <cfRule type="cellIs" dxfId="19" priority="30" stopIfTrue="1" operator="equal">
      <formula>0</formula>
    </cfRule>
  </conditionalFormatting>
  <conditionalFormatting sqref="G86:H87">
    <cfRule type="cellIs" dxfId="18" priority="29" stopIfTrue="1" operator="equal">
      <formula>0</formula>
    </cfRule>
  </conditionalFormatting>
  <conditionalFormatting sqref="C86:F87 I86:I87">
    <cfRule type="cellIs" dxfId="17" priority="28" stopIfTrue="1" operator="equal">
      <formula>0</formula>
    </cfRule>
  </conditionalFormatting>
  <conditionalFormatting sqref="J86:M87">
    <cfRule type="cellIs" dxfId="16" priority="27" stopIfTrue="1" operator="equal">
      <formula>0</formula>
    </cfRule>
  </conditionalFormatting>
  <conditionalFormatting sqref="C94:H94">
    <cfRule type="cellIs" dxfId="15" priority="26" stopIfTrue="1" operator="equal">
      <formula>0</formula>
    </cfRule>
  </conditionalFormatting>
  <conditionalFormatting sqref="D99">
    <cfRule type="cellIs" dxfId="14" priority="23" stopIfTrue="1" operator="equal">
      <formula>0</formula>
    </cfRule>
  </conditionalFormatting>
  <conditionalFormatting sqref="C99 E99:F99">
    <cfRule type="cellIs" dxfId="13" priority="25" stopIfTrue="1" operator="equal">
      <formula>0</formula>
    </cfRule>
  </conditionalFormatting>
  <conditionalFormatting sqref="C134:D136 C138:C139">
    <cfRule type="cellIs" dxfId="12" priority="22" stopIfTrue="1" operator="equal">
      <formula>0</formula>
    </cfRule>
  </conditionalFormatting>
  <conditionalFormatting sqref="D143">
    <cfRule type="cellIs" dxfId="11" priority="20" stopIfTrue="1" operator="equal">
      <formula>0</formula>
    </cfRule>
  </conditionalFormatting>
  <conditionalFormatting sqref="D150">
    <cfRule type="cellIs" dxfId="10" priority="18" stopIfTrue="1" operator="equal">
      <formula>0</formula>
    </cfRule>
  </conditionalFormatting>
  <conditionalFormatting sqref="C150 E150:F150">
    <cfRule type="cellIs" dxfId="9" priority="19" stopIfTrue="1" operator="equal">
      <formula>0</formula>
    </cfRule>
  </conditionalFormatting>
  <conditionalFormatting sqref="C194:F194 I194:L194">
    <cfRule type="cellIs" dxfId="8" priority="10" stopIfTrue="1" operator="equal">
      <formula>0</formula>
    </cfRule>
  </conditionalFormatting>
  <conditionalFormatting sqref="C239:C240">
    <cfRule type="cellIs" dxfId="7" priority="6" stopIfTrue="1" operator="equal">
      <formula>0</formula>
    </cfRule>
  </conditionalFormatting>
  <conditionalFormatting sqref="D243">
    <cfRule type="cellIs" dxfId="6" priority="5" stopIfTrue="1" operator="equal">
      <formula>0</formula>
    </cfRule>
  </conditionalFormatting>
  <conditionalFormatting sqref="C196:M196">
    <cfRule type="cellIs" dxfId="5" priority="9" stopIfTrue="1" operator="equal">
      <formula>0</formula>
    </cfRule>
  </conditionalFormatting>
  <conditionalFormatting sqref="D145">
    <cfRule type="cellIs" dxfId="4" priority="8" stopIfTrue="1" operator="equal">
      <formula>0</formula>
    </cfRule>
  </conditionalFormatting>
  <conditionalFormatting sqref="D147">
    <cfRule type="cellIs" dxfId="3" priority="7" stopIfTrue="1" operator="equal">
      <formula>0</formula>
    </cfRule>
  </conditionalFormatting>
  <conditionalFormatting sqref="D248">
    <cfRule type="cellIs" dxfId="2" priority="3" stopIfTrue="1" operator="equal">
      <formula>0</formula>
    </cfRule>
  </conditionalFormatting>
  <conditionalFormatting sqref="C248 E248:F248">
    <cfRule type="cellIs" dxfId="1" priority="4" stopIfTrue="1" operator="equal">
      <formula>0</formula>
    </cfRule>
  </conditionalFormatting>
  <conditionalFormatting sqref="D245">
    <cfRule type="cellIs" dxfId="0" priority="1" stopIfTrue="1" operator="equal">
      <formula>0</formula>
    </cfRule>
  </conditionalFormatting>
  <pageMargins left="1.1023622047244095" right="0" top="0.74803149606299213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план навчального процесу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OUB PEVM</dc:creator>
  <cp:lastModifiedBy>Учебн. отдел</cp:lastModifiedBy>
  <cp:lastPrinted>2021-11-22T12:51:22Z</cp:lastPrinted>
  <dcterms:created xsi:type="dcterms:W3CDTF">2001-01-02T13:40:51Z</dcterms:created>
  <dcterms:modified xsi:type="dcterms:W3CDTF">2021-11-22T17:17:48Z</dcterms:modified>
</cp:coreProperties>
</file>